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875" yWindow="-375" windowWidth="2805" windowHeight="10005" tabRatio="931"/>
  </bookViews>
  <sheets>
    <sheet name="جدول مادر" sheetId="1" r:id="rId1"/>
    <sheet name="بدهی به مطالبات و ....." sheetId="2" r:id="rId2"/>
    <sheet name="بدهی به فروش" sheetId="3" r:id="rId3"/>
    <sheet name="بهای تمام شده به فروش" sheetId="4" r:id="rId4"/>
    <sheet name="رشدفروش طی سه سال" sheetId="5" r:id="rId5"/>
    <sheet name="سودخالص به ارزش بازار" sheetId="6" r:id="rId6"/>
    <sheet name="رشد ارزش بازارطی سه سال" sheetId="7" r:id="rId7"/>
    <sheet name="سهام معامله شده به ارزش بازار" sheetId="8" r:id="rId8"/>
    <sheet name="رتبه تکنیکال" sheetId="9" r:id="rId9"/>
    <sheet name="پیش شرط خرید" sheetId="10" r:id="rId10"/>
    <sheet name="آموزش50عامل درخریدسهام" sheetId="11" r:id="rId11"/>
    <sheet name="صد عامل موثر بر نرخ ارز" sheetId="12" r:id="rId12"/>
    <sheet name="دلیل حذف بعضی ازشرکتها" sheetId="13" r:id="rId13"/>
  </sheets>
  <calcPr calcId="144525"/>
</workbook>
</file>

<file path=xl/calcChain.xml><?xml version="1.0" encoding="utf-8"?>
<calcChain xmlns="http://schemas.openxmlformats.org/spreadsheetml/2006/main">
  <c r="B2" i="9" l="1"/>
  <c r="B4" i="9"/>
  <c r="B5" i="9"/>
  <c r="B6" i="9"/>
  <c r="B3" i="9"/>
  <c r="AJ201" i="1" l="1"/>
  <c r="AI201" i="1"/>
  <c r="AH201" i="1"/>
  <c r="AD201" i="1"/>
  <c r="AC201" i="1"/>
  <c r="AB201" i="1"/>
  <c r="AA201" i="1"/>
  <c r="Z201" i="1"/>
  <c r="Y201" i="1"/>
  <c r="X201" i="1"/>
  <c r="W201" i="1"/>
  <c r="V201" i="1"/>
  <c r="U201" i="1"/>
  <c r="T201" i="1"/>
  <c r="S201" i="1"/>
  <c r="R201" i="1"/>
  <c r="Q201" i="1"/>
  <c r="P201" i="1"/>
  <c r="N201" i="1"/>
  <c r="M201" i="1"/>
  <c r="L201" i="1"/>
  <c r="K201" i="1"/>
  <c r="I201" i="1"/>
  <c r="H201" i="1"/>
  <c r="G201" i="1"/>
  <c r="F201" i="1"/>
  <c r="E201" i="1"/>
  <c r="C201" i="1"/>
  <c r="B201" i="1"/>
  <c r="H12" i="1" l="1"/>
  <c r="H2" i="1"/>
  <c r="H3" i="1"/>
  <c r="H5" i="1"/>
  <c r="H14" i="1"/>
  <c r="H7" i="1"/>
  <c r="H15" i="1"/>
  <c r="H16" i="1"/>
  <c r="H8" i="1"/>
  <c r="H9" i="1"/>
  <c r="H10" i="1"/>
  <c r="H17" i="1"/>
  <c r="H19" i="1"/>
  <c r="H20" i="1"/>
  <c r="H21" i="1"/>
  <c r="H23" i="1"/>
  <c r="H24" i="1"/>
  <c r="H26" i="1"/>
  <c r="H27" i="1"/>
  <c r="H29" i="1"/>
  <c r="H30" i="1"/>
  <c r="H31" i="1"/>
  <c r="H32" i="1"/>
  <c r="H33" i="1"/>
  <c r="H34" i="1"/>
  <c r="H35" i="1"/>
  <c r="H36" i="1"/>
  <c r="H37" i="1"/>
  <c r="H40" i="1"/>
  <c r="H41" i="1"/>
  <c r="H42" i="1"/>
  <c r="H46" i="1"/>
  <c r="H48" i="1"/>
  <c r="H49" i="1"/>
  <c r="H50" i="1"/>
  <c r="H53" i="1"/>
  <c r="H55" i="1"/>
  <c r="H60" i="1"/>
  <c r="H62" i="1"/>
  <c r="H63" i="1"/>
  <c r="H64" i="1"/>
  <c r="H65" i="1"/>
  <c r="H66" i="1"/>
  <c r="H69" i="1"/>
  <c r="H71" i="1"/>
  <c r="H72" i="1"/>
  <c r="H73" i="1"/>
  <c r="H74" i="1"/>
  <c r="H76" i="1"/>
  <c r="H77" i="1"/>
  <c r="H78" i="1"/>
  <c r="H79" i="1"/>
  <c r="H80" i="1"/>
  <c r="H81" i="1"/>
  <c r="H85" i="1"/>
  <c r="H87" i="1"/>
  <c r="H89" i="1"/>
  <c r="H91" i="1"/>
  <c r="H93" i="1"/>
  <c r="H94" i="1"/>
  <c r="H95" i="1"/>
  <c r="H96" i="1"/>
  <c r="H97" i="1"/>
  <c r="H98" i="1"/>
  <c r="H101" i="1"/>
  <c r="H103" i="1"/>
  <c r="H104" i="1"/>
  <c r="H105" i="1"/>
  <c r="H109" i="1"/>
  <c r="H114" i="1"/>
  <c r="H120" i="1"/>
  <c r="H122" i="1"/>
  <c r="H123" i="1"/>
  <c r="H125" i="1"/>
  <c r="H132" i="1"/>
  <c r="H133" i="1"/>
  <c r="H134" i="1"/>
  <c r="H136" i="1"/>
  <c r="H140" i="1"/>
  <c r="H139" i="1"/>
  <c r="H142" i="1"/>
  <c r="H144" i="1"/>
  <c r="H145" i="1"/>
  <c r="H146" i="1"/>
  <c r="H148" i="1"/>
  <c r="H151" i="1"/>
  <c r="H155" i="1"/>
  <c r="H156" i="1"/>
  <c r="H157" i="1"/>
  <c r="H158" i="1"/>
  <c r="H163" i="1"/>
  <c r="H164" i="1"/>
  <c r="H165" i="1"/>
  <c r="H166" i="1"/>
  <c r="H167" i="1"/>
  <c r="H171" i="1"/>
  <c r="H172" i="1"/>
  <c r="H176" i="1"/>
  <c r="H181" i="1"/>
  <c r="H182" i="1"/>
  <c r="H184" i="1"/>
  <c r="H185" i="1"/>
  <c r="H187" i="1"/>
  <c r="H191" i="1"/>
  <c r="H192" i="1"/>
  <c r="H194" i="1"/>
  <c r="H195" i="1"/>
  <c r="H200" i="1"/>
  <c r="H198" i="1"/>
  <c r="H18" i="1"/>
  <c r="H28" i="1"/>
  <c r="H52" i="1"/>
  <c r="H54" i="1"/>
  <c r="H58" i="1"/>
  <c r="H68" i="1"/>
  <c r="H67" i="1"/>
  <c r="H82" i="1"/>
  <c r="H90" i="1"/>
  <c r="H92" i="1"/>
  <c r="H102" i="1"/>
  <c r="H107" i="1"/>
  <c r="H108" i="1"/>
  <c r="H110" i="1"/>
  <c r="H117" i="1"/>
  <c r="H121" i="1"/>
  <c r="H126" i="1"/>
  <c r="H127" i="1"/>
  <c r="H138" i="1"/>
  <c r="H160" i="1"/>
  <c r="H169" i="1"/>
  <c r="H177" i="1"/>
  <c r="H179" i="1"/>
  <c r="H199" i="1"/>
  <c r="H4" i="1"/>
  <c r="H6" i="1"/>
  <c r="H22" i="1"/>
  <c r="H38" i="1"/>
  <c r="H61" i="1"/>
  <c r="H100" i="1"/>
  <c r="H112" i="1"/>
  <c r="H118" i="1"/>
  <c r="H131" i="1"/>
  <c r="H147" i="1"/>
  <c r="H150" i="1"/>
  <c r="H153" i="1"/>
  <c r="H154" i="1"/>
  <c r="H178" i="1"/>
  <c r="H188" i="1"/>
  <c r="H196" i="1"/>
  <c r="H13" i="1"/>
  <c r="H25" i="1"/>
  <c r="H39" i="1"/>
  <c r="H43" i="1"/>
  <c r="H44" i="1"/>
  <c r="H45" i="1"/>
  <c r="H47" i="1"/>
  <c r="H51" i="1"/>
  <c r="H56" i="1"/>
  <c r="H57" i="1"/>
  <c r="H59" i="1"/>
  <c r="H70" i="1"/>
  <c r="H75" i="1"/>
  <c r="H83" i="1"/>
  <c r="H84" i="1"/>
  <c r="H86" i="1"/>
  <c r="H88" i="1"/>
  <c r="H99" i="1"/>
  <c r="H106" i="1"/>
  <c r="H111" i="1"/>
  <c r="H113" i="1"/>
  <c r="H115" i="1"/>
  <c r="H116" i="1"/>
  <c r="H119" i="1"/>
  <c r="H124" i="1"/>
  <c r="H128" i="1"/>
  <c r="H129" i="1"/>
  <c r="H130" i="1"/>
  <c r="H135" i="1"/>
  <c r="H137" i="1"/>
  <c r="H141" i="1"/>
  <c r="H143" i="1"/>
  <c r="H149" i="1"/>
  <c r="H152" i="1"/>
  <c r="H159" i="1"/>
  <c r="H161" i="1"/>
  <c r="H162" i="1"/>
  <c r="H168" i="1"/>
  <c r="H170" i="1"/>
  <c r="H173" i="1"/>
  <c r="H174" i="1"/>
  <c r="H175" i="1"/>
  <c r="H180" i="1"/>
  <c r="H183" i="1"/>
  <c r="H186" i="1"/>
  <c r="H189" i="1"/>
  <c r="H190" i="1"/>
  <c r="H193" i="1"/>
  <c r="H197" i="1"/>
  <c r="H11" i="1"/>
  <c r="G12" i="1"/>
  <c r="G2" i="1"/>
  <c r="G3" i="1"/>
  <c r="G5" i="1"/>
  <c r="G14" i="1"/>
  <c r="G7" i="1"/>
  <c r="G15" i="1"/>
  <c r="G16" i="1"/>
  <c r="G8" i="1"/>
  <c r="G9" i="1"/>
  <c r="G10" i="1"/>
  <c r="G17" i="1"/>
  <c r="G19" i="1"/>
  <c r="G20" i="1"/>
  <c r="G21" i="1"/>
  <c r="G23" i="1"/>
  <c r="G24" i="1"/>
  <c r="G26" i="1"/>
  <c r="G27" i="1"/>
  <c r="G29" i="1"/>
  <c r="G30" i="1"/>
  <c r="G31" i="1"/>
  <c r="G32" i="1"/>
  <c r="G33" i="1"/>
  <c r="G34" i="1"/>
  <c r="G35" i="1"/>
  <c r="G36" i="1"/>
  <c r="G37" i="1"/>
  <c r="G40" i="1"/>
  <c r="G41" i="1"/>
  <c r="G42" i="1"/>
  <c r="G46" i="1"/>
  <c r="G48" i="1"/>
  <c r="G49" i="1"/>
  <c r="G50" i="1"/>
  <c r="G53" i="1"/>
  <c r="G55" i="1"/>
  <c r="G60" i="1"/>
  <c r="G62" i="1"/>
  <c r="G63" i="1"/>
  <c r="G64" i="1"/>
  <c r="G65" i="1"/>
  <c r="G66" i="1"/>
  <c r="G69" i="1"/>
  <c r="G71" i="1"/>
  <c r="G72" i="1"/>
  <c r="G73" i="1"/>
  <c r="G74" i="1"/>
  <c r="G76" i="1"/>
  <c r="G77" i="1"/>
  <c r="G78" i="1"/>
  <c r="G79" i="1"/>
  <c r="G80" i="1"/>
  <c r="G81" i="1"/>
  <c r="G85" i="1"/>
  <c r="G87" i="1"/>
  <c r="G89" i="1"/>
  <c r="G91" i="1"/>
  <c r="G93" i="1"/>
  <c r="G94" i="1"/>
  <c r="G95" i="1"/>
  <c r="G96" i="1"/>
  <c r="G97" i="1"/>
  <c r="G98" i="1"/>
  <c r="G101" i="1"/>
  <c r="G103" i="1"/>
  <c r="G104" i="1"/>
  <c r="G105" i="1"/>
  <c r="G109" i="1"/>
  <c r="G114" i="1"/>
  <c r="G120" i="1"/>
  <c r="G122" i="1"/>
  <c r="G123" i="1"/>
  <c r="G125" i="1"/>
  <c r="G132" i="1"/>
  <c r="G133" i="1"/>
  <c r="G134" i="1"/>
  <c r="G136" i="1"/>
  <c r="G140" i="1"/>
  <c r="G139" i="1"/>
  <c r="G142" i="1"/>
  <c r="G144" i="1"/>
  <c r="G145" i="1"/>
  <c r="G146" i="1"/>
  <c r="G148" i="1"/>
  <c r="G151" i="1"/>
  <c r="G155" i="1"/>
  <c r="G156" i="1"/>
  <c r="G157" i="1"/>
  <c r="G158" i="1"/>
  <c r="G163" i="1"/>
  <c r="G164" i="1"/>
  <c r="G165" i="1"/>
  <c r="G166" i="1"/>
  <c r="G167" i="1"/>
  <c r="G171" i="1"/>
  <c r="G172" i="1"/>
  <c r="G176" i="1"/>
  <c r="G181" i="1"/>
  <c r="G182" i="1"/>
  <c r="G184" i="1"/>
  <c r="G185" i="1"/>
  <c r="G187" i="1"/>
  <c r="G191" i="1"/>
  <c r="G192" i="1"/>
  <c r="G194" i="1"/>
  <c r="G195" i="1"/>
  <c r="G200" i="1"/>
  <c r="G198" i="1"/>
  <c r="G18" i="1"/>
  <c r="G28" i="1"/>
  <c r="G52" i="1"/>
  <c r="G54" i="1"/>
  <c r="G58" i="1"/>
  <c r="G68" i="1"/>
  <c r="G67" i="1"/>
  <c r="G82" i="1"/>
  <c r="G90" i="1"/>
  <c r="G92" i="1"/>
  <c r="G102" i="1"/>
  <c r="G107" i="1"/>
  <c r="G108" i="1"/>
  <c r="G110" i="1"/>
  <c r="G117" i="1"/>
  <c r="G121" i="1"/>
  <c r="G126" i="1"/>
  <c r="G127" i="1"/>
  <c r="G138" i="1"/>
  <c r="G160" i="1"/>
  <c r="G169" i="1"/>
  <c r="G177" i="1"/>
  <c r="G179" i="1"/>
  <c r="G199" i="1"/>
  <c r="G4" i="1"/>
  <c r="G6" i="1"/>
  <c r="G22" i="1"/>
  <c r="G38" i="1"/>
  <c r="G61" i="1"/>
  <c r="G100" i="1"/>
  <c r="G112" i="1"/>
  <c r="G118" i="1"/>
  <c r="G131" i="1"/>
  <c r="G147" i="1"/>
  <c r="G150" i="1"/>
  <c r="G153" i="1"/>
  <c r="G154" i="1"/>
  <c r="G178" i="1"/>
  <c r="G188" i="1"/>
  <c r="G196" i="1"/>
  <c r="G13" i="1"/>
  <c r="G25" i="1"/>
  <c r="G39" i="1"/>
  <c r="G43" i="1"/>
  <c r="G44" i="1"/>
  <c r="G45" i="1"/>
  <c r="G47" i="1"/>
  <c r="G51" i="1"/>
  <c r="G56" i="1"/>
  <c r="G57" i="1"/>
  <c r="G59" i="1"/>
  <c r="G70" i="1"/>
  <c r="G75" i="1"/>
  <c r="G83" i="1"/>
  <c r="G84" i="1"/>
  <c r="G86" i="1"/>
  <c r="G88" i="1"/>
  <c r="G99" i="1"/>
  <c r="G106" i="1"/>
  <c r="G111" i="1"/>
  <c r="G113" i="1"/>
  <c r="G115" i="1"/>
  <c r="G116" i="1"/>
  <c r="G119" i="1"/>
  <c r="G124" i="1"/>
  <c r="G128" i="1"/>
  <c r="G129" i="1"/>
  <c r="G130" i="1"/>
  <c r="G135" i="1"/>
  <c r="G137" i="1"/>
  <c r="G141" i="1"/>
  <c r="G143" i="1"/>
  <c r="G149" i="1"/>
  <c r="G152" i="1"/>
  <c r="G159" i="1"/>
  <c r="G161" i="1"/>
  <c r="G162" i="1"/>
  <c r="G168" i="1"/>
  <c r="G170" i="1"/>
  <c r="G173" i="1"/>
  <c r="G174" i="1"/>
  <c r="G175" i="1"/>
  <c r="G180" i="1"/>
  <c r="G183" i="1"/>
  <c r="G186" i="1"/>
  <c r="G189" i="1"/>
  <c r="G190" i="1"/>
  <c r="G193" i="1"/>
  <c r="G197" i="1"/>
  <c r="G11" i="1"/>
  <c r="B19" i="1"/>
  <c r="B71" i="1"/>
  <c r="B134" i="1"/>
  <c r="B198" i="1"/>
  <c r="B118" i="1"/>
  <c r="B119" i="1"/>
  <c r="X12" i="1"/>
  <c r="B12" i="1" s="1"/>
  <c r="X2" i="1"/>
  <c r="X3" i="1"/>
  <c r="B3" i="1" s="1"/>
  <c r="X5" i="1"/>
  <c r="X14" i="1"/>
  <c r="X7" i="1"/>
  <c r="X15" i="1"/>
  <c r="B15" i="1" s="1"/>
  <c r="X16" i="1"/>
  <c r="X8" i="1"/>
  <c r="B8" i="1" s="1"/>
  <c r="X9" i="1"/>
  <c r="X10" i="1"/>
  <c r="X17" i="1"/>
  <c r="X19" i="1"/>
  <c r="X20" i="1"/>
  <c r="X21" i="1"/>
  <c r="X23" i="1"/>
  <c r="X24" i="1"/>
  <c r="B24" i="1" s="1"/>
  <c r="X26" i="1"/>
  <c r="X27" i="1"/>
  <c r="B27" i="1" s="1"/>
  <c r="X29" i="1"/>
  <c r="X30" i="1"/>
  <c r="X31" i="1"/>
  <c r="X32" i="1"/>
  <c r="B32" i="1" s="1"/>
  <c r="X33" i="1"/>
  <c r="X34" i="1"/>
  <c r="X35" i="1"/>
  <c r="X36" i="1"/>
  <c r="X37" i="1"/>
  <c r="X40" i="1"/>
  <c r="X41" i="1"/>
  <c r="X42" i="1"/>
  <c r="X46" i="1"/>
  <c r="X48" i="1"/>
  <c r="B48" i="1" s="1"/>
  <c r="X49" i="1"/>
  <c r="X50" i="1"/>
  <c r="B50" i="1" s="1"/>
  <c r="X53" i="1"/>
  <c r="X55" i="1"/>
  <c r="X60" i="1"/>
  <c r="X62" i="1"/>
  <c r="B62" i="1" s="1"/>
  <c r="X63" i="1"/>
  <c r="X64" i="1"/>
  <c r="B64" i="1" s="1"/>
  <c r="X65" i="1"/>
  <c r="X66" i="1"/>
  <c r="X69" i="1"/>
  <c r="X71" i="1"/>
  <c r="X72" i="1"/>
  <c r="X73" i="1"/>
  <c r="X74" i="1"/>
  <c r="X76" i="1"/>
  <c r="B76" i="1" s="1"/>
  <c r="X77" i="1"/>
  <c r="X78" i="1"/>
  <c r="B78" i="1" s="1"/>
  <c r="X79" i="1"/>
  <c r="X80" i="1"/>
  <c r="X81" i="1"/>
  <c r="X85" i="1"/>
  <c r="B85" i="1" s="1"/>
  <c r="X87" i="1"/>
  <c r="X89" i="1"/>
  <c r="X91" i="1"/>
  <c r="X93" i="1"/>
  <c r="X94" i="1"/>
  <c r="X95" i="1"/>
  <c r="X96" i="1"/>
  <c r="X97" i="1"/>
  <c r="X98" i="1"/>
  <c r="X101" i="1"/>
  <c r="B101" i="1" s="1"/>
  <c r="X103" i="1"/>
  <c r="X104" i="1"/>
  <c r="B104" i="1" s="1"/>
  <c r="X105" i="1"/>
  <c r="X109" i="1"/>
  <c r="X114" i="1"/>
  <c r="X120" i="1"/>
  <c r="B120" i="1" s="1"/>
  <c r="X122" i="1"/>
  <c r="X123" i="1"/>
  <c r="B123" i="1" s="1"/>
  <c r="X125" i="1"/>
  <c r="X132" i="1"/>
  <c r="X133" i="1"/>
  <c r="X134" i="1"/>
  <c r="X136" i="1"/>
  <c r="X140" i="1"/>
  <c r="X139" i="1"/>
  <c r="X142" i="1"/>
  <c r="B142" i="1" s="1"/>
  <c r="X144" i="1"/>
  <c r="X145" i="1"/>
  <c r="B145" i="1" s="1"/>
  <c r="X146" i="1"/>
  <c r="X148" i="1"/>
  <c r="X151" i="1"/>
  <c r="X155" i="1"/>
  <c r="B155" i="1" s="1"/>
  <c r="X156" i="1"/>
  <c r="X157" i="1"/>
  <c r="B157" i="1" s="1"/>
  <c r="X158" i="1"/>
  <c r="X163" i="1"/>
  <c r="B163" i="1" s="1"/>
  <c r="X164" i="1"/>
  <c r="B164" i="1" s="1"/>
  <c r="X165" i="1"/>
  <c r="X166" i="1"/>
  <c r="X167" i="1"/>
  <c r="B167" i="1" s="1"/>
  <c r="X171" i="1"/>
  <c r="X172" i="1"/>
  <c r="B172" i="1" s="1"/>
  <c r="X176" i="1"/>
  <c r="X181" i="1"/>
  <c r="B181" i="1" s="1"/>
  <c r="X182" i="1"/>
  <c r="B182" i="1" s="1"/>
  <c r="X184" i="1"/>
  <c r="X185" i="1"/>
  <c r="X187" i="1"/>
  <c r="B187" i="1" s="1"/>
  <c r="X191" i="1"/>
  <c r="X192" i="1"/>
  <c r="B192" i="1" s="1"/>
  <c r="X194" i="1"/>
  <c r="X195" i="1"/>
  <c r="B195" i="1" s="1"/>
  <c r="X200" i="1"/>
  <c r="B200" i="1" s="1"/>
  <c r="X198" i="1"/>
  <c r="X18" i="1"/>
  <c r="X28" i="1"/>
  <c r="B28" i="1" s="1"/>
  <c r="X52" i="1"/>
  <c r="X54" i="1"/>
  <c r="B54" i="1" s="1"/>
  <c r="X58" i="1"/>
  <c r="X68" i="1"/>
  <c r="B68" i="1" s="1"/>
  <c r="X67" i="1"/>
  <c r="B67" i="1" s="1"/>
  <c r="X82" i="1"/>
  <c r="X90" i="1"/>
  <c r="X92" i="1"/>
  <c r="B92" i="1" s="1"/>
  <c r="X102" i="1"/>
  <c r="X107" i="1"/>
  <c r="B107" i="1" s="1"/>
  <c r="X108" i="1"/>
  <c r="X110" i="1"/>
  <c r="B110" i="1" s="1"/>
  <c r="X117" i="1"/>
  <c r="B117" i="1" s="1"/>
  <c r="X121" i="1"/>
  <c r="X126" i="1"/>
  <c r="X127" i="1"/>
  <c r="B127" i="1" s="1"/>
  <c r="X138" i="1"/>
  <c r="X160" i="1"/>
  <c r="B160" i="1" s="1"/>
  <c r="X169" i="1"/>
  <c r="X177" i="1"/>
  <c r="B177" i="1" s="1"/>
  <c r="X179" i="1"/>
  <c r="B179" i="1" s="1"/>
  <c r="X199" i="1"/>
  <c r="X4" i="1"/>
  <c r="X6" i="1"/>
  <c r="B6" i="1" s="1"/>
  <c r="X22" i="1"/>
  <c r="X38" i="1"/>
  <c r="B38" i="1" s="1"/>
  <c r="X61" i="1"/>
  <c r="X100" i="1"/>
  <c r="B100" i="1" s="1"/>
  <c r="X112" i="1"/>
  <c r="B112" i="1" s="1"/>
  <c r="X118" i="1"/>
  <c r="X131" i="1"/>
  <c r="X147" i="1"/>
  <c r="B147" i="1" s="1"/>
  <c r="X150" i="1"/>
  <c r="X153" i="1"/>
  <c r="B153" i="1" s="1"/>
  <c r="X154" i="1"/>
  <c r="X178" i="1"/>
  <c r="B178" i="1" s="1"/>
  <c r="X188" i="1"/>
  <c r="B188" i="1" s="1"/>
  <c r="X196" i="1"/>
  <c r="X13" i="1"/>
  <c r="X25" i="1"/>
  <c r="B25" i="1" s="1"/>
  <c r="X39" i="1"/>
  <c r="X43" i="1"/>
  <c r="B43" i="1" s="1"/>
  <c r="X44" i="1"/>
  <c r="X45" i="1"/>
  <c r="B45" i="1" s="1"/>
  <c r="X47" i="1"/>
  <c r="B47" i="1" s="1"/>
  <c r="X51" i="1"/>
  <c r="X56" i="1"/>
  <c r="X57" i="1"/>
  <c r="B57" i="1" s="1"/>
  <c r="X59" i="1"/>
  <c r="X70" i="1"/>
  <c r="B70" i="1" s="1"/>
  <c r="X75" i="1"/>
  <c r="X83" i="1"/>
  <c r="B83" i="1" s="1"/>
  <c r="X84" i="1"/>
  <c r="B84" i="1" s="1"/>
  <c r="X86" i="1"/>
  <c r="X88" i="1"/>
  <c r="X99" i="1"/>
  <c r="B99" i="1" s="1"/>
  <c r="X106" i="1"/>
  <c r="X111" i="1"/>
  <c r="B111" i="1" s="1"/>
  <c r="X113" i="1"/>
  <c r="X115" i="1"/>
  <c r="B115" i="1" s="1"/>
  <c r="X116" i="1"/>
  <c r="B116" i="1" s="1"/>
  <c r="X119" i="1"/>
  <c r="X124" i="1"/>
  <c r="X128" i="1"/>
  <c r="B128" i="1" s="1"/>
  <c r="X129" i="1"/>
  <c r="X130" i="1"/>
  <c r="B130" i="1" s="1"/>
  <c r="X135" i="1"/>
  <c r="X137" i="1"/>
  <c r="B137" i="1" s="1"/>
  <c r="X141" i="1"/>
  <c r="B141" i="1" s="1"/>
  <c r="X143" i="1"/>
  <c r="X149" i="1"/>
  <c r="X152" i="1"/>
  <c r="B152" i="1" s="1"/>
  <c r="X159" i="1"/>
  <c r="X161" i="1"/>
  <c r="B161" i="1" s="1"/>
  <c r="X162" i="1"/>
  <c r="X168" i="1"/>
  <c r="B168" i="1" s="1"/>
  <c r="X170" i="1"/>
  <c r="B170" i="1" s="1"/>
  <c r="X173" i="1"/>
  <c r="X174" i="1"/>
  <c r="X175" i="1"/>
  <c r="B175" i="1" s="1"/>
  <c r="X180" i="1"/>
  <c r="X183" i="1"/>
  <c r="B183" i="1" s="1"/>
  <c r="X186" i="1"/>
  <c r="X189" i="1"/>
  <c r="B189" i="1" s="1"/>
  <c r="X190" i="1"/>
  <c r="B190" i="1" s="1"/>
  <c r="X193" i="1"/>
  <c r="X197" i="1"/>
  <c r="X11" i="1"/>
  <c r="B11" i="1" s="1"/>
  <c r="W12" i="1"/>
  <c r="W2" i="1"/>
  <c r="W3" i="1"/>
  <c r="W5" i="1"/>
  <c r="B5" i="1" s="1"/>
  <c r="W14" i="1"/>
  <c r="B14" i="1" s="1"/>
  <c r="W7" i="1"/>
  <c r="W15" i="1"/>
  <c r="W16" i="1"/>
  <c r="B16" i="1" s="1"/>
  <c r="W8" i="1"/>
  <c r="W9" i="1"/>
  <c r="W10" i="1"/>
  <c r="W17" i="1"/>
  <c r="B17" i="1" s="1"/>
  <c r="W19" i="1"/>
  <c r="W20" i="1"/>
  <c r="W21" i="1"/>
  <c r="W23" i="1"/>
  <c r="B23" i="1" s="1"/>
  <c r="W24" i="1"/>
  <c r="W26" i="1"/>
  <c r="W27" i="1"/>
  <c r="W29" i="1"/>
  <c r="B29" i="1" s="1"/>
  <c r="W30" i="1"/>
  <c r="B30" i="1" s="1"/>
  <c r="W31" i="1"/>
  <c r="W32" i="1"/>
  <c r="W33" i="1"/>
  <c r="B33" i="1" s="1"/>
  <c r="W34" i="1"/>
  <c r="W35" i="1"/>
  <c r="W36" i="1"/>
  <c r="W37" i="1"/>
  <c r="B37" i="1" s="1"/>
  <c r="W40" i="1"/>
  <c r="B40" i="1" s="1"/>
  <c r="W41" i="1"/>
  <c r="W42" i="1"/>
  <c r="W46" i="1"/>
  <c r="B46" i="1" s="1"/>
  <c r="W48" i="1"/>
  <c r="W49" i="1"/>
  <c r="W50" i="1"/>
  <c r="W53" i="1"/>
  <c r="B53" i="1" s="1"/>
  <c r="W55" i="1"/>
  <c r="B55" i="1" s="1"/>
  <c r="W60" i="1"/>
  <c r="W62" i="1"/>
  <c r="W63" i="1"/>
  <c r="B63" i="1" s="1"/>
  <c r="W64" i="1"/>
  <c r="W65" i="1"/>
  <c r="W66" i="1"/>
  <c r="W69" i="1"/>
  <c r="B69" i="1" s="1"/>
  <c r="W71" i="1"/>
  <c r="W72" i="1"/>
  <c r="W73" i="1"/>
  <c r="W74" i="1"/>
  <c r="B74" i="1" s="1"/>
  <c r="W76" i="1"/>
  <c r="W77" i="1"/>
  <c r="W78" i="1"/>
  <c r="W79" i="1"/>
  <c r="B79" i="1" s="1"/>
  <c r="W80" i="1"/>
  <c r="B80" i="1" s="1"/>
  <c r="W81" i="1"/>
  <c r="W85" i="1"/>
  <c r="W87" i="1"/>
  <c r="B87" i="1" s="1"/>
  <c r="W89" i="1"/>
  <c r="W91" i="1"/>
  <c r="W93" i="1"/>
  <c r="W94" i="1"/>
  <c r="B94" i="1" s="1"/>
  <c r="W95" i="1"/>
  <c r="B95" i="1" s="1"/>
  <c r="W96" i="1"/>
  <c r="W97" i="1"/>
  <c r="W98" i="1"/>
  <c r="B98" i="1" s="1"/>
  <c r="W101" i="1"/>
  <c r="W103" i="1"/>
  <c r="W104" i="1"/>
  <c r="W105" i="1"/>
  <c r="B105" i="1" s="1"/>
  <c r="W109" i="1"/>
  <c r="B109" i="1" s="1"/>
  <c r="W114" i="1"/>
  <c r="W120" i="1"/>
  <c r="W122" i="1"/>
  <c r="W123" i="1"/>
  <c r="W125" i="1"/>
  <c r="W132" i="1"/>
  <c r="W133" i="1"/>
  <c r="W134" i="1"/>
  <c r="W136" i="1"/>
  <c r="W140" i="1"/>
  <c r="W139" i="1"/>
  <c r="W142" i="1"/>
  <c r="W144" i="1"/>
  <c r="W145" i="1"/>
  <c r="W146" i="1"/>
  <c r="W148" i="1"/>
  <c r="B148" i="1" s="1"/>
  <c r="W151" i="1"/>
  <c r="W155" i="1"/>
  <c r="W156" i="1"/>
  <c r="W157" i="1"/>
  <c r="W158" i="1"/>
  <c r="W163" i="1"/>
  <c r="W164" i="1"/>
  <c r="W165" i="1"/>
  <c r="B165" i="1" s="1"/>
  <c r="W166" i="1"/>
  <c r="W167" i="1"/>
  <c r="W171" i="1"/>
  <c r="W172" i="1"/>
  <c r="W176" i="1"/>
  <c r="W181" i="1"/>
  <c r="W182" i="1"/>
  <c r="W184" i="1"/>
  <c r="B184" i="1" s="1"/>
  <c r="W185" i="1"/>
  <c r="W187" i="1"/>
  <c r="W191" i="1"/>
  <c r="W192" i="1"/>
  <c r="W194" i="1"/>
  <c r="W195" i="1"/>
  <c r="W200" i="1"/>
  <c r="W198" i="1"/>
  <c r="W18" i="1"/>
  <c r="W28" i="1"/>
  <c r="W52" i="1"/>
  <c r="W54" i="1"/>
  <c r="W58" i="1"/>
  <c r="W68" i="1"/>
  <c r="W67" i="1"/>
  <c r="W82" i="1"/>
  <c r="B82" i="1" s="1"/>
  <c r="W90" i="1"/>
  <c r="W92" i="1"/>
  <c r="W102" i="1"/>
  <c r="W107" i="1"/>
  <c r="W108" i="1"/>
  <c r="W110" i="1"/>
  <c r="W117" i="1"/>
  <c r="W121" i="1"/>
  <c r="B121" i="1" s="1"/>
  <c r="W126" i="1"/>
  <c r="W127" i="1"/>
  <c r="W138" i="1"/>
  <c r="W160" i="1"/>
  <c r="W169" i="1"/>
  <c r="W177" i="1"/>
  <c r="W179" i="1"/>
  <c r="W199" i="1"/>
  <c r="B199" i="1" s="1"/>
  <c r="W4" i="1"/>
  <c r="W6" i="1"/>
  <c r="W22" i="1"/>
  <c r="W38" i="1"/>
  <c r="W61" i="1"/>
  <c r="W100" i="1"/>
  <c r="W112" i="1"/>
  <c r="W118" i="1"/>
  <c r="W131" i="1"/>
  <c r="W147" i="1"/>
  <c r="W150" i="1"/>
  <c r="W153" i="1"/>
  <c r="W154" i="1"/>
  <c r="W178" i="1"/>
  <c r="W188" i="1"/>
  <c r="W196" i="1"/>
  <c r="B196" i="1" s="1"/>
  <c r="W13" i="1"/>
  <c r="W25" i="1"/>
  <c r="W39" i="1"/>
  <c r="W43" i="1"/>
  <c r="W44" i="1"/>
  <c r="W45" i="1"/>
  <c r="W47" i="1"/>
  <c r="W51" i="1"/>
  <c r="B51" i="1" s="1"/>
  <c r="W56" i="1"/>
  <c r="W57" i="1"/>
  <c r="W59" i="1"/>
  <c r="W70" i="1"/>
  <c r="W75" i="1"/>
  <c r="W83" i="1"/>
  <c r="W84" i="1"/>
  <c r="W86" i="1"/>
  <c r="B86" i="1" s="1"/>
  <c r="W88" i="1"/>
  <c r="W99" i="1"/>
  <c r="W106" i="1"/>
  <c r="W111" i="1"/>
  <c r="W113" i="1"/>
  <c r="W115" i="1"/>
  <c r="W116" i="1"/>
  <c r="W119" i="1"/>
  <c r="W124" i="1"/>
  <c r="W128" i="1"/>
  <c r="W129" i="1"/>
  <c r="W130" i="1"/>
  <c r="W135" i="1"/>
  <c r="W137" i="1"/>
  <c r="W141" i="1"/>
  <c r="W143" i="1"/>
  <c r="B143" i="1" s="1"/>
  <c r="W149" i="1"/>
  <c r="W152" i="1"/>
  <c r="W159" i="1"/>
  <c r="W161" i="1"/>
  <c r="W162" i="1"/>
  <c r="W168" i="1"/>
  <c r="W170" i="1"/>
  <c r="W173" i="1"/>
  <c r="B173" i="1" s="1"/>
  <c r="W174" i="1"/>
  <c r="W175" i="1"/>
  <c r="W180" i="1"/>
  <c r="W183" i="1"/>
  <c r="W186" i="1"/>
  <c r="W189" i="1"/>
  <c r="W190" i="1"/>
  <c r="W193" i="1"/>
  <c r="B193" i="1" s="1"/>
  <c r="W197" i="1"/>
  <c r="W11" i="1"/>
  <c r="B180" i="1" l="1"/>
  <c r="B159" i="1"/>
  <c r="B129" i="1"/>
  <c r="B106" i="1"/>
  <c r="B150" i="1"/>
  <c r="B102" i="1"/>
  <c r="B139" i="1"/>
  <c r="B133" i="1"/>
  <c r="B59" i="1"/>
  <c r="B39" i="1"/>
  <c r="B22" i="1"/>
  <c r="B138" i="1"/>
  <c r="B52" i="1"/>
  <c r="B191" i="1"/>
  <c r="B171" i="1"/>
  <c r="B156" i="1"/>
  <c r="B146" i="1"/>
  <c r="B122" i="1"/>
  <c r="B197" i="1"/>
  <c r="B186" i="1"/>
  <c r="B174" i="1"/>
  <c r="B162" i="1"/>
  <c r="B149" i="1"/>
  <c r="B135" i="1"/>
  <c r="B124" i="1"/>
  <c r="B113" i="1"/>
  <c r="B88" i="1"/>
  <c r="B75" i="1"/>
  <c r="B56" i="1"/>
  <c r="B44" i="1"/>
  <c r="B13" i="1"/>
  <c r="B154" i="1"/>
  <c r="B131" i="1"/>
  <c r="B61" i="1"/>
  <c r="B4" i="1"/>
  <c r="B169" i="1"/>
  <c r="B126" i="1"/>
  <c r="B108" i="1"/>
  <c r="B90" i="1"/>
  <c r="B58" i="1"/>
  <c r="B18" i="1"/>
  <c r="B194" i="1"/>
  <c r="B185" i="1"/>
  <c r="B176" i="1"/>
  <c r="B166" i="1"/>
  <c r="B158" i="1"/>
  <c r="B151" i="1"/>
  <c r="B144" i="1"/>
  <c r="B136" i="1"/>
  <c r="B125" i="1"/>
  <c r="B114" i="1"/>
  <c r="B103" i="1"/>
  <c r="B96" i="1"/>
  <c r="B91" i="1"/>
  <c r="B81" i="1"/>
  <c r="B77" i="1"/>
  <c r="B72" i="1"/>
  <c r="B65" i="1"/>
  <c r="B60" i="1"/>
  <c r="B49" i="1"/>
  <c r="B41" i="1"/>
  <c r="B35" i="1"/>
  <c r="B31" i="1"/>
  <c r="B26" i="1"/>
  <c r="B20" i="1"/>
  <c r="B9" i="1"/>
  <c r="B7" i="1"/>
  <c r="B2" i="1"/>
  <c r="B89" i="1"/>
  <c r="B34" i="1"/>
  <c r="B140" i="1"/>
  <c r="B132" i="1"/>
  <c r="B97" i="1"/>
  <c r="B93" i="1"/>
  <c r="B73" i="1"/>
  <c r="B66" i="1"/>
  <c r="B42" i="1"/>
  <c r="B36" i="1"/>
  <c r="B21" i="1"/>
  <c r="B10" i="1"/>
  <c r="I25" i="1" l="1"/>
  <c r="E25" i="1" s="1"/>
  <c r="I39" i="1"/>
  <c r="E39" i="1" s="1"/>
  <c r="I43" i="1"/>
  <c r="E43" i="1" s="1"/>
  <c r="I44" i="1"/>
  <c r="E44" i="1" s="1"/>
  <c r="I45" i="1"/>
  <c r="E45" i="1" s="1"/>
  <c r="I47" i="1"/>
  <c r="E47" i="1" s="1"/>
  <c r="I51" i="1"/>
  <c r="E51" i="1" s="1"/>
  <c r="I56" i="1"/>
  <c r="E56" i="1" s="1"/>
  <c r="I57" i="1"/>
  <c r="E57" i="1" s="1"/>
  <c r="I59" i="1"/>
  <c r="E59" i="1" s="1"/>
  <c r="I70" i="1"/>
  <c r="E70" i="1" s="1"/>
  <c r="I75" i="1"/>
  <c r="E75" i="1" s="1"/>
  <c r="I83" i="1"/>
  <c r="E83" i="1" s="1"/>
  <c r="I84" i="1"/>
  <c r="E84" i="1" s="1"/>
  <c r="I86" i="1"/>
  <c r="E86" i="1" s="1"/>
  <c r="I88" i="1"/>
  <c r="E88" i="1" s="1"/>
  <c r="I99" i="1"/>
  <c r="E99" i="1" s="1"/>
  <c r="I106" i="1"/>
  <c r="E106" i="1" s="1"/>
  <c r="I111" i="1"/>
  <c r="E111" i="1" s="1"/>
  <c r="I113" i="1"/>
  <c r="E113" i="1" s="1"/>
  <c r="I115" i="1"/>
  <c r="E115" i="1" s="1"/>
  <c r="I116" i="1"/>
  <c r="E116" i="1" s="1"/>
  <c r="I119" i="1"/>
  <c r="E119" i="1" s="1"/>
  <c r="I124" i="1"/>
  <c r="E124" i="1" s="1"/>
  <c r="I128" i="1"/>
  <c r="E128" i="1" s="1"/>
  <c r="I129" i="1"/>
  <c r="E129" i="1" s="1"/>
  <c r="I130" i="1"/>
  <c r="E130" i="1" s="1"/>
  <c r="I135" i="1"/>
  <c r="E135" i="1" s="1"/>
  <c r="I137" i="1"/>
  <c r="E137" i="1" s="1"/>
  <c r="I141" i="1"/>
  <c r="E141" i="1" s="1"/>
  <c r="I143" i="1"/>
  <c r="E143" i="1" s="1"/>
  <c r="I149" i="1"/>
  <c r="E149" i="1" s="1"/>
  <c r="I152" i="1"/>
  <c r="E152" i="1" s="1"/>
  <c r="I159" i="1"/>
  <c r="E159" i="1" s="1"/>
  <c r="I161" i="1"/>
  <c r="E161" i="1" s="1"/>
  <c r="I162" i="1"/>
  <c r="E162" i="1" s="1"/>
  <c r="I168" i="1"/>
  <c r="E168" i="1" s="1"/>
  <c r="I170" i="1"/>
  <c r="E170" i="1" s="1"/>
  <c r="I173" i="1"/>
  <c r="E173" i="1" s="1"/>
  <c r="I174" i="1"/>
  <c r="E174" i="1" s="1"/>
  <c r="I175" i="1"/>
  <c r="E175" i="1" s="1"/>
  <c r="I180" i="1"/>
  <c r="E180" i="1" s="1"/>
  <c r="I183" i="1"/>
  <c r="E183" i="1" s="1"/>
  <c r="I186" i="1"/>
  <c r="E186" i="1" s="1"/>
  <c r="I189" i="1"/>
  <c r="E189" i="1" s="1"/>
  <c r="I190" i="1"/>
  <c r="E190" i="1" s="1"/>
  <c r="I193" i="1"/>
  <c r="E193" i="1" s="1"/>
  <c r="I197" i="1"/>
  <c r="E197" i="1" s="1"/>
  <c r="I13" i="1"/>
  <c r="E13" i="1" s="1"/>
  <c r="I6" i="1"/>
  <c r="E6" i="1" s="1"/>
  <c r="I22" i="1"/>
  <c r="E22" i="1" s="1"/>
  <c r="I38" i="1"/>
  <c r="E38" i="1" s="1"/>
  <c r="I61" i="1"/>
  <c r="E61" i="1" s="1"/>
  <c r="I100" i="1"/>
  <c r="E100" i="1" s="1"/>
  <c r="I112" i="1"/>
  <c r="E112" i="1" s="1"/>
  <c r="I118" i="1"/>
  <c r="E118" i="1" s="1"/>
  <c r="I131" i="1"/>
  <c r="E131" i="1" s="1"/>
  <c r="I147" i="1"/>
  <c r="E147" i="1" s="1"/>
  <c r="I150" i="1"/>
  <c r="E150" i="1" s="1"/>
  <c r="I153" i="1"/>
  <c r="E153" i="1" s="1"/>
  <c r="I154" i="1"/>
  <c r="E154" i="1" s="1"/>
  <c r="I178" i="1"/>
  <c r="E178" i="1" s="1"/>
  <c r="I188" i="1"/>
  <c r="E188" i="1" s="1"/>
  <c r="I196" i="1"/>
  <c r="E196" i="1" s="1"/>
  <c r="I4" i="1"/>
  <c r="E4" i="1" s="1"/>
  <c r="I28" i="1"/>
  <c r="E28" i="1" s="1"/>
  <c r="I52" i="1"/>
  <c r="E52" i="1" s="1"/>
  <c r="I54" i="1"/>
  <c r="E54" i="1" s="1"/>
  <c r="I58" i="1"/>
  <c r="E58" i="1" s="1"/>
  <c r="I68" i="1"/>
  <c r="E68" i="1" s="1"/>
  <c r="I67" i="1"/>
  <c r="E67" i="1" s="1"/>
  <c r="I82" i="1"/>
  <c r="E82" i="1" s="1"/>
  <c r="I90" i="1"/>
  <c r="E90" i="1" s="1"/>
  <c r="I92" i="1"/>
  <c r="E92" i="1" s="1"/>
  <c r="I102" i="1"/>
  <c r="E102" i="1" s="1"/>
  <c r="I107" i="1"/>
  <c r="E107" i="1" s="1"/>
  <c r="I108" i="1"/>
  <c r="E108" i="1" s="1"/>
  <c r="I110" i="1"/>
  <c r="E110" i="1" s="1"/>
  <c r="I117" i="1"/>
  <c r="E117" i="1" s="1"/>
  <c r="I121" i="1"/>
  <c r="E121" i="1" s="1"/>
  <c r="I126" i="1"/>
  <c r="E126" i="1" s="1"/>
  <c r="I127" i="1"/>
  <c r="E127" i="1" s="1"/>
  <c r="I138" i="1"/>
  <c r="E138" i="1" s="1"/>
  <c r="I160" i="1"/>
  <c r="E160" i="1" s="1"/>
  <c r="I169" i="1"/>
  <c r="E169" i="1" s="1"/>
  <c r="I177" i="1"/>
  <c r="E177" i="1" s="1"/>
  <c r="I179" i="1"/>
  <c r="E179" i="1" s="1"/>
  <c r="I199" i="1"/>
  <c r="E199" i="1" s="1"/>
  <c r="I18" i="1"/>
  <c r="E18" i="1" s="1"/>
  <c r="I12" i="1"/>
  <c r="E12" i="1" s="1"/>
  <c r="I2" i="1"/>
  <c r="E2" i="1" s="1"/>
  <c r="I3" i="1"/>
  <c r="E3" i="1" s="1"/>
  <c r="I5" i="1"/>
  <c r="E5" i="1" s="1"/>
  <c r="I14" i="1"/>
  <c r="E14" i="1" s="1"/>
  <c r="I7" i="1"/>
  <c r="E7" i="1" s="1"/>
  <c r="I15" i="1"/>
  <c r="E15" i="1" s="1"/>
  <c r="I16" i="1"/>
  <c r="E16" i="1" s="1"/>
  <c r="I8" i="1"/>
  <c r="E8" i="1" s="1"/>
  <c r="I9" i="1"/>
  <c r="E9" i="1" s="1"/>
  <c r="I10" i="1"/>
  <c r="E10" i="1" s="1"/>
  <c r="I17" i="1"/>
  <c r="E17" i="1" s="1"/>
  <c r="I19" i="1"/>
  <c r="E19" i="1" s="1"/>
  <c r="I20" i="1"/>
  <c r="E20" i="1" s="1"/>
  <c r="I21" i="1"/>
  <c r="E21" i="1" s="1"/>
  <c r="I23" i="1"/>
  <c r="E23" i="1" s="1"/>
  <c r="I24" i="1"/>
  <c r="E24" i="1" s="1"/>
  <c r="I26" i="1"/>
  <c r="E26" i="1" s="1"/>
  <c r="I27" i="1"/>
  <c r="E27" i="1" s="1"/>
  <c r="I29" i="1"/>
  <c r="E29" i="1" s="1"/>
  <c r="I30" i="1"/>
  <c r="E30" i="1" s="1"/>
  <c r="I31" i="1"/>
  <c r="E31" i="1" s="1"/>
  <c r="I32" i="1"/>
  <c r="E32" i="1" s="1"/>
  <c r="I33" i="1"/>
  <c r="E33" i="1" s="1"/>
  <c r="I34" i="1"/>
  <c r="E34" i="1" s="1"/>
  <c r="I35" i="1"/>
  <c r="E35" i="1" s="1"/>
  <c r="I36" i="1"/>
  <c r="E36" i="1" s="1"/>
  <c r="I37" i="1"/>
  <c r="E37" i="1" s="1"/>
  <c r="I40" i="1"/>
  <c r="E40" i="1" s="1"/>
  <c r="I41" i="1"/>
  <c r="E41" i="1" s="1"/>
  <c r="I42" i="1"/>
  <c r="E42" i="1" s="1"/>
  <c r="I46" i="1"/>
  <c r="E46" i="1" s="1"/>
  <c r="I48" i="1"/>
  <c r="E48" i="1" s="1"/>
  <c r="I49" i="1"/>
  <c r="E49" i="1" s="1"/>
  <c r="I50" i="1"/>
  <c r="E50" i="1" s="1"/>
  <c r="I53" i="1"/>
  <c r="E53" i="1" s="1"/>
  <c r="I55" i="1"/>
  <c r="E55" i="1" s="1"/>
  <c r="I60" i="1"/>
  <c r="E60" i="1" s="1"/>
  <c r="I62" i="1"/>
  <c r="E62" i="1" s="1"/>
  <c r="I63" i="1"/>
  <c r="E63" i="1" s="1"/>
  <c r="I64" i="1"/>
  <c r="E64" i="1" s="1"/>
  <c r="I65" i="1"/>
  <c r="E65" i="1" s="1"/>
  <c r="I66" i="1"/>
  <c r="E66" i="1" s="1"/>
  <c r="I69" i="1"/>
  <c r="E69" i="1" s="1"/>
  <c r="I71" i="1"/>
  <c r="E71" i="1" s="1"/>
  <c r="I72" i="1"/>
  <c r="E72" i="1" s="1"/>
  <c r="I73" i="1"/>
  <c r="E73" i="1" s="1"/>
  <c r="I74" i="1"/>
  <c r="E74" i="1" s="1"/>
  <c r="I76" i="1"/>
  <c r="E76" i="1" s="1"/>
  <c r="I77" i="1"/>
  <c r="E77" i="1" s="1"/>
  <c r="I78" i="1"/>
  <c r="E78" i="1" s="1"/>
  <c r="I79" i="1"/>
  <c r="E79" i="1" s="1"/>
  <c r="I80" i="1"/>
  <c r="E80" i="1" s="1"/>
  <c r="I81" i="1"/>
  <c r="E81" i="1" s="1"/>
  <c r="I85" i="1"/>
  <c r="E85" i="1" s="1"/>
  <c r="I87" i="1"/>
  <c r="E87" i="1" s="1"/>
  <c r="I89" i="1"/>
  <c r="E89" i="1" s="1"/>
  <c r="I91" i="1"/>
  <c r="E91" i="1" s="1"/>
  <c r="I93" i="1"/>
  <c r="E93" i="1" s="1"/>
  <c r="I94" i="1"/>
  <c r="E94" i="1" s="1"/>
  <c r="I95" i="1"/>
  <c r="E95" i="1" s="1"/>
  <c r="I96" i="1"/>
  <c r="E96" i="1" s="1"/>
  <c r="I97" i="1"/>
  <c r="E97" i="1" s="1"/>
  <c r="I98" i="1"/>
  <c r="E98" i="1" s="1"/>
  <c r="I101" i="1"/>
  <c r="E101" i="1" s="1"/>
  <c r="I103" i="1"/>
  <c r="E103" i="1" s="1"/>
  <c r="I104" i="1"/>
  <c r="E104" i="1" s="1"/>
  <c r="I105" i="1"/>
  <c r="E105" i="1" s="1"/>
  <c r="I109" i="1"/>
  <c r="E109" i="1" s="1"/>
  <c r="I114" i="1"/>
  <c r="E114" i="1" s="1"/>
  <c r="I120" i="1"/>
  <c r="E120" i="1" s="1"/>
  <c r="I122" i="1"/>
  <c r="E122" i="1" s="1"/>
  <c r="I123" i="1"/>
  <c r="E123" i="1" s="1"/>
  <c r="I125" i="1"/>
  <c r="E125" i="1" s="1"/>
  <c r="I132" i="1"/>
  <c r="E132" i="1" s="1"/>
  <c r="I133" i="1"/>
  <c r="E133" i="1" s="1"/>
  <c r="I134" i="1"/>
  <c r="E134" i="1" s="1"/>
  <c r="I136" i="1"/>
  <c r="E136" i="1" s="1"/>
  <c r="I140" i="1"/>
  <c r="E140" i="1" s="1"/>
  <c r="I139" i="1"/>
  <c r="E139" i="1" s="1"/>
  <c r="I142" i="1"/>
  <c r="E142" i="1" s="1"/>
  <c r="I144" i="1"/>
  <c r="E144" i="1" s="1"/>
  <c r="I145" i="1"/>
  <c r="E145" i="1" s="1"/>
  <c r="I146" i="1"/>
  <c r="E146" i="1" s="1"/>
  <c r="I148" i="1"/>
  <c r="E148" i="1" s="1"/>
  <c r="I151" i="1"/>
  <c r="E151" i="1" s="1"/>
  <c r="I155" i="1"/>
  <c r="E155" i="1" s="1"/>
  <c r="I156" i="1"/>
  <c r="E156" i="1" s="1"/>
  <c r="I157" i="1"/>
  <c r="E157" i="1" s="1"/>
  <c r="I158" i="1"/>
  <c r="E158" i="1" s="1"/>
  <c r="I163" i="1"/>
  <c r="E163" i="1" s="1"/>
  <c r="I164" i="1"/>
  <c r="E164" i="1" s="1"/>
  <c r="I165" i="1"/>
  <c r="E165" i="1" s="1"/>
  <c r="I166" i="1"/>
  <c r="E166" i="1" s="1"/>
  <c r="I167" i="1"/>
  <c r="E167" i="1" s="1"/>
  <c r="I171" i="1"/>
  <c r="E171" i="1" s="1"/>
  <c r="I172" i="1"/>
  <c r="E172" i="1" s="1"/>
  <c r="I176" i="1"/>
  <c r="E176" i="1" s="1"/>
  <c r="I181" i="1"/>
  <c r="E181" i="1" s="1"/>
  <c r="I182" i="1"/>
  <c r="E182" i="1" s="1"/>
  <c r="I184" i="1"/>
  <c r="E184" i="1" s="1"/>
  <c r="I185" i="1"/>
  <c r="E185" i="1" s="1"/>
  <c r="I187" i="1"/>
  <c r="E187" i="1" s="1"/>
  <c r="I191" i="1"/>
  <c r="E191" i="1" s="1"/>
  <c r="I192" i="1"/>
  <c r="E192" i="1" s="1"/>
  <c r="I194" i="1"/>
  <c r="E194" i="1" s="1"/>
  <c r="I195" i="1"/>
  <c r="E195" i="1" s="1"/>
  <c r="I200" i="1"/>
  <c r="E200" i="1" s="1"/>
  <c r="I198" i="1"/>
  <c r="E198" i="1" s="1"/>
  <c r="I11" i="1"/>
  <c r="E11" i="1" s="1"/>
  <c r="J25" i="1"/>
  <c r="D25" i="1" s="1"/>
  <c r="J39" i="1"/>
  <c r="D39" i="1" s="1"/>
  <c r="J43" i="1"/>
  <c r="J44" i="1"/>
  <c r="J45" i="1"/>
  <c r="D45" i="1" s="1"/>
  <c r="J47" i="1"/>
  <c r="D47" i="1" s="1"/>
  <c r="J51" i="1"/>
  <c r="J56" i="1"/>
  <c r="J57" i="1"/>
  <c r="D57" i="1" s="1"/>
  <c r="J59" i="1"/>
  <c r="D59" i="1" s="1"/>
  <c r="J70" i="1"/>
  <c r="J75" i="1"/>
  <c r="J83" i="1"/>
  <c r="D83" i="1" s="1"/>
  <c r="J84" i="1"/>
  <c r="D84" i="1" s="1"/>
  <c r="J86" i="1"/>
  <c r="J88" i="1"/>
  <c r="J99" i="1"/>
  <c r="D99" i="1" s="1"/>
  <c r="J106" i="1"/>
  <c r="D106" i="1" s="1"/>
  <c r="J111" i="1"/>
  <c r="J113" i="1"/>
  <c r="J115" i="1"/>
  <c r="D115" i="1" s="1"/>
  <c r="J116" i="1"/>
  <c r="D116" i="1" s="1"/>
  <c r="J119" i="1"/>
  <c r="J124" i="1"/>
  <c r="J128" i="1"/>
  <c r="D128" i="1" s="1"/>
  <c r="J129" i="1"/>
  <c r="D129" i="1" s="1"/>
  <c r="J130" i="1"/>
  <c r="J135" i="1"/>
  <c r="J137" i="1"/>
  <c r="D137" i="1" s="1"/>
  <c r="J141" i="1"/>
  <c r="D141" i="1" s="1"/>
  <c r="J143" i="1"/>
  <c r="J149" i="1"/>
  <c r="J152" i="1"/>
  <c r="D152" i="1" s="1"/>
  <c r="J159" i="1"/>
  <c r="D159" i="1" s="1"/>
  <c r="J161" i="1"/>
  <c r="J162" i="1"/>
  <c r="J168" i="1"/>
  <c r="D168" i="1" s="1"/>
  <c r="J170" i="1"/>
  <c r="D170" i="1" s="1"/>
  <c r="J173" i="1"/>
  <c r="J174" i="1"/>
  <c r="J175" i="1"/>
  <c r="D175" i="1" s="1"/>
  <c r="J180" i="1"/>
  <c r="J183" i="1"/>
  <c r="J186" i="1"/>
  <c r="J189" i="1"/>
  <c r="D189" i="1" s="1"/>
  <c r="J190" i="1"/>
  <c r="D190" i="1" s="1"/>
  <c r="J193" i="1"/>
  <c r="J197" i="1"/>
  <c r="J13" i="1"/>
  <c r="D13" i="1" s="1"/>
  <c r="J6" i="1"/>
  <c r="D6" i="1" s="1"/>
  <c r="J22" i="1"/>
  <c r="J38" i="1"/>
  <c r="J61" i="1"/>
  <c r="D61" i="1" s="1"/>
  <c r="J100" i="1"/>
  <c r="D100" i="1" s="1"/>
  <c r="J112" i="1"/>
  <c r="J118" i="1"/>
  <c r="J131" i="1"/>
  <c r="D131" i="1" s="1"/>
  <c r="J147" i="1"/>
  <c r="D147" i="1" s="1"/>
  <c r="J150" i="1"/>
  <c r="J153" i="1"/>
  <c r="J154" i="1"/>
  <c r="D154" i="1" s="1"/>
  <c r="J178" i="1"/>
  <c r="D178" i="1" s="1"/>
  <c r="J188" i="1"/>
  <c r="J196" i="1"/>
  <c r="J4" i="1"/>
  <c r="D4" i="1" s="1"/>
  <c r="J28" i="1"/>
  <c r="D28" i="1" s="1"/>
  <c r="J52" i="1"/>
  <c r="J54" i="1"/>
  <c r="J58" i="1"/>
  <c r="D58" i="1" s="1"/>
  <c r="J68" i="1"/>
  <c r="D68" i="1" s="1"/>
  <c r="J67" i="1"/>
  <c r="J82" i="1"/>
  <c r="J90" i="1"/>
  <c r="D90" i="1" s="1"/>
  <c r="J92" i="1"/>
  <c r="D92" i="1" s="1"/>
  <c r="J102" i="1"/>
  <c r="J107" i="1"/>
  <c r="J108" i="1"/>
  <c r="D108" i="1" s="1"/>
  <c r="J110" i="1"/>
  <c r="D110" i="1" s="1"/>
  <c r="J117" i="1"/>
  <c r="J121" i="1"/>
  <c r="J126" i="1"/>
  <c r="D126" i="1" s="1"/>
  <c r="J127" i="1"/>
  <c r="D127" i="1" s="1"/>
  <c r="J138" i="1"/>
  <c r="J160" i="1"/>
  <c r="J169" i="1"/>
  <c r="D169" i="1" s="1"/>
  <c r="J177" i="1"/>
  <c r="D177" i="1" s="1"/>
  <c r="J179" i="1"/>
  <c r="J199" i="1"/>
  <c r="J18" i="1"/>
  <c r="D18" i="1" s="1"/>
  <c r="J12" i="1"/>
  <c r="D12" i="1" s="1"/>
  <c r="J2" i="1"/>
  <c r="J3" i="1"/>
  <c r="J5" i="1"/>
  <c r="D5" i="1" s="1"/>
  <c r="J14" i="1"/>
  <c r="D14" i="1" s="1"/>
  <c r="J7" i="1"/>
  <c r="J15" i="1"/>
  <c r="J16" i="1"/>
  <c r="D16" i="1" s="1"/>
  <c r="J8" i="1"/>
  <c r="D8" i="1" s="1"/>
  <c r="J9" i="1"/>
  <c r="J10" i="1"/>
  <c r="J17" i="1"/>
  <c r="D17" i="1" s="1"/>
  <c r="J19" i="1"/>
  <c r="D19" i="1" s="1"/>
  <c r="J20" i="1"/>
  <c r="J21" i="1"/>
  <c r="J23" i="1"/>
  <c r="D23" i="1" s="1"/>
  <c r="J24" i="1"/>
  <c r="D24" i="1" s="1"/>
  <c r="J26" i="1"/>
  <c r="J27" i="1"/>
  <c r="J29" i="1"/>
  <c r="D29" i="1" s="1"/>
  <c r="J30" i="1"/>
  <c r="D30" i="1" s="1"/>
  <c r="J31" i="1"/>
  <c r="J32" i="1"/>
  <c r="J33" i="1"/>
  <c r="D33" i="1" s="1"/>
  <c r="J34" i="1"/>
  <c r="D34" i="1" s="1"/>
  <c r="J35" i="1"/>
  <c r="J36" i="1"/>
  <c r="J37" i="1"/>
  <c r="D37" i="1" s="1"/>
  <c r="J40" i="1"/>
  <c r="D40" i="1" s="1"/>
  <c r="J41" i="1"/>
  <c r="J42" i="1"/>
  <c r="J46" i="1"/>
  <c r="D46" i="1" s="1"/>
  <c r="J48" i="1"/>
  <c r="D48" i="1" s="1"/>
  <c r="J49" i="1"/>
  <c r="J50" i="1"/>
  <c r="J53" i="1"/>
  <c r="D53" i="1" s="1"/>
  <c r="J55" i="1"/>
  <c r="D55" i="1" s="1"/>
  <c r="J60" i="1"/>
  <c r="J62" i="1"/>
  <c r="J63" i="1"/>
  <c r="D63" i="1" s="1"/>
  <c r="J64" i="1"/>
  <c r="D64" i="1" s="1"/>
  <c r="J65" i="1"/>
  <c r="J66" i="1"/>
  <c r="J69" i="1"/>
  <c r="D69" i="1" s="1"/>
  <c r="J71" i="1"/>
  <c r="D71" i="1" s="1"/>
  <c r="J72" i="1"/>
  <c r="J73" i="1"/>
  <c r="J74" i="1"/>
  <c r="D74" i="1" s="1"/>
  <c r="J76" i="1"/>
  <c r="D76" i="1" s="1"/>
  <c r="J77" i="1"/>
  <c r="J78" i="1"/>
  <c r="J79" i="1"/>
  <c r="D79" i="1" s="1"/>
  <c r="J80" i="1"/>
  <c r="D80" i="1" s="1"/>
  <c r="J81" i="1"/>
  <c r="J85" i="1"/>
  <c r="J87" i="1"/>
  <c r="D87" i="1" s="1"/>
  <c r="J89" i="1"/>
  <c r="D89" i="1" s="1"/>
  <c r="J91" i="1"/>
  <c r="J93" i="1"/>
  <c r="J94" i="1"/>
  <c r="D94" i="1" s="1"/>
  <c r="J95" i="1"/>
  <c r="D95" i="1" s="1"/>
  <c r="J96" i="1"/>
  <c r="J97" i="1"/>
  <c r="J98" i="1"/>
  <c r="D98" i="1" s="1"/>
  <c r="J101" i="1"/>
  <c r="D101" i="1" s="1"/>
  <c r="J103" i="1"/>
  <c r="J104" i="1"/>
  <c r="J105" i="1"/>
  <c r="D105" i="1" s="1"/>
  <c r="J109" i="1"/>
  <c r="D109" i="1" s="1"/>
  <c r="J114" i="1"/>
  <c r="J120" i="1"/>
  <c r="J122" i="1"/>
  <c r="D122" i="1" s="1"/>
  <c r="J123" i="1"/>
  <c r="D123" i="1" s="1"/>
  <c r="J125" i="1"/>
  <c r="J132" i="1"/>
  <c r="J133" i="1"/>
  <c r="D133" i="1" s="1"/>
  <c r="J134" i="1"/>
  <c r="D134" i="1" s="1"/>
  <c r="J136" i="1"/>
  <c r="J140" i="1"/>
  <c r="J139" i="1"/>
  <c r="D139" i="1" s="1"/>
  <c r="J142" i="1"/>
  <c r="D142" i="1" s="1"/>
  <c r="J144" i="1"/>
  <c r="J145" i="1"/>
  <c r="J146" i="1"/>
  <c r="D146" i="1" s="1"/>
  <c r="J148" i="1"/>
  <c r="D148" i="1" s="1"/>
  <c r="J151" i="1"/>
  <c r="J155" i="1"/>
  <c r="J156" i="1"/>
  <c r="D156" i="1" s="1"/>
  <c r="J157" i="1"/>
  <c r="D157" i="1" s="1"/>
  <c r="J158" i="1"/>
  <c r="J163" i="1"/>
  <c r="J164" i="1"/>
  <c r="D164" i="1" s="1"/>
  <c r="J165" i="1"/>
  <c r="D165" i="1" s="1"/>
  <c r="J166" i="1"/>
  <c r="J167" i="1"/>
  <c r="J171" i="1"/>
  <c r="D171" i="1" s="1"/>
  <c r="J172" i="1"/>
  <c r="D172" i="1" s="1"/>
  <c r="J176" i="1"/>
  <c r="J181" i="1"/>
  <c r="J182" i="1"/>
  <c r="D182" i="1" s="1"/>
  <c r="J184" i="1"/>
  <c r="D184" i="1" s="1"/>
  <c r="J185" i="1"/>
  <c r="J187" i="1"/>
  <c r="J191" i="1"/>
  <c r="D191" i="1" s="1"/>
  <c r="J192" i="1"/>
  <c r="D192" i="1" s="1"/>
  <c r="J194" i="1"/>
  <c r="J195" i="1"/>
  <c r="J200" i="1"/>
  <c r="D200" i="1" s="1"/>
  <c r="J198" i="1"/>
  <c r="D198" i="1" s="1"/>
  <c r="J11" i="1"/>
  <c r="K25" i="1"/>
  <c r="K39" i="1"/>
  <c r="K43" i="1"/>
  <c r="K44" i="1"/>
  <c r="K45" i="1"/>
  <c r="K47" i="1"/>
  <c r="K51" i="1"/>
  <c r="K56" i="1"/>
  <c r="K57" i="1"/>
  <c r="K59" i="1"/>
  <c r="K70" i="1"/>
  <c r="K75" i="1"/>
  <c r="K83" i="1"/>
  <c r="K84" i="1"/>
  <c r="K86" i="1"/>
  <c r="K88" i="1"/>
  <c r="K99" i="1"/>
  <c r="K106" i="1"/>
  <c r="K111" i="1"/>
  <c r="K113" i="1"/>
  <c r="K115" i="1"/>
  <c r="K116" i="1"/>
  <c r="K119" i="1"/>
  <c r="K124" i="1"/>
  <c r="K128" i="1"/>
  <c r="K129" i="1"/>
  <c r="K130" i="1"/>
  <c r="K135" i="1"/>
  <c r="K137" i="1"/>
  <c r="K141" i="1"/>
  <c r="K143" i="1"/>
  <c r="K149" i="1"/>
  <c r="K152" i="1"/>
  <c r="K159" i="1"/>
  <c r="K161" i="1"/>
  <c r="K162" i="1"/>
  <c r="K168" i="1"/>
  <c r="K170" i="1"/>
  <c r="K173" i="1"/>
  <c r="K174" i="1"/>
  <c r="K175" i="1"/>
  <c r="K180" i="1"/>
  <c r="K183" i="1"/>
  <c r="K186" i="1"/>
  <c r="K189" i="1"/>
  <c r="K190" i="1"/>
  <c r="K193" i="1"/>
  <c r="K197" i="1"/>
  <c r="K13" i="1"/>
  <c r="K6" i="1"/>
  <c r="K22" i="1"/>
  <c r="K38" i="1"/>
  <c r="K61" i="1"/>
  <c r="K100" i="1"/>
  <c r="K112" i="1"/>
  <c r="K118" i="1"/>
  <c r="K131" i="1"/>
  <c r="K147" i="1"/>
  <c r="K150" i="1"/>
  <c r="K153" i="1"/>
  <c r="K154" i="1"/>
  <c r="K178" i="1"/>
  <c r="K188" i="1"/>
  <c r="K196" i="1"/>
  <c r="K4" i="1"/>
  <c r="K28" i="1"/>
  <c r="K52" i="1"/>
  <c r="K54" i="1"/>
  <c r="K58" i="1"/>
  <c r="K68" i="1"/>
  <c r="K67" i="1"/>
  <c r="K82" i="1"/>
  <c r="K90" i="1"/>
  <c r="K92" i="1"/>
  <c r="K102" i="1"/>
  <c r="K107" i="1"/>
  <c r="K108" i="1"/>
  <c r="K110" i="1"/>
  <c r="K117" i="1"/>
  <c r="K121" i="1"/>
  <c r="K126" i="1"/>
  <c r="K127" i="1"/>
  <c r="K138" i="1"/>
  <c r="K160" i="1"/>
  <c r="K169" i="1"/>
  <c r="K177" i="1"/>
  <c r="K179" i="1"/>
  <c r="K199" i="1"/>
  <c r="K18" i="1"/>
  <c r="K12" i="1"/>
  <c r="K2" i="1"/>
  <c r="K3" i="1"/>
  <c r="K5" i="1"/>
  <c r="K14" i="1"/>
  <c r="K7" i="1"/>
  <c r="K15" i="1"/>
  <c r="K16" i="1"/>
  <c r="K8" i="1"/>
  <c r="K9" i="1"/>
  <c r="K10" i="1"/>
  <c r="K17" i="1"/>
  <c r="K19" i="1"/>
  <c r="K20" i="1"/>
  <c r="K21" i="1"/>
  <c r="K23" i="1"/>
  <c r="K24" i="1"/>
  <c r="K26" i="1"/>
  <c r="K27" i="1"/>
  <c r="K29" i="1"/>
  <c r="K30" i="1"/>
  <c r="K31" i="1"/>
  <c r="K32" i="1"/>
  <c r="K33" i="1"/>
  <c r="K34" i="1"/>
  <c r="K35" i="1"/>
  <c r="K36" i="1"/>
  <c r="K37" i="1"/>
  <c r="K40" i="1"/>
  <c r="K41" i="1"/>
  <c r="K42" i="1"/>
  <c r="K46" i="1"/>
  <c r="K48" i="1"/>
  <c r="K49" i="1"/>
  <c r="K50" i="1"/>
  <c r="K53" i="1"/>
  <c r="K55" i="1"/>
  <c r="K60" i="1"/>
  <c r="K62" i="1"/>
  <c r="K63" i="1"/>
  <c r="K64" i="1"/>
  <c r="K65" i="1"/>
  <c r="K66" i="1"/>
  <c r="K69" i="1"/>
  <c r="K71" i="1"/>
  <c r="K72" i="1"/>
  <c r="K73" i="1"/>
  <c r="K74" i="1"/>
  <c r="K76" i="1"/>
  <c r="K77" i="1"/>
  <c r="K78" i="1"/>
  <c r="K79" i="1"/>
  <c r="K80" i="1"/>
  <c r="K81" i="1"/>
  <c r="K85" i="1"/>
  <c r="K87" i="1"/>
  <c r="K89" i="1"/>
  <c r="K91" i="1"/>
  <c r="K93" i="1"/>
  <c r="K94" i="1"/>
  <c r="K95" i="1"/>
  <c r="K96" i="1"/>
  <c r="K97" i="1"/>
  <c r="K98" i="1"/>
  <c r="K101" i="1"/>
  <c r="K103" i="1"/>
  <c r="K104" i="1"/>
  <c r="K105" i="1"/>
  <c r="K109" i="1"/>
  <c r="K114" i="1"/>
  <c r="K120" i="1"/>
  <c r="K122" i="1"/>
  <c r="K123" i="1"/>
  <c r="K125" i="1"/>
  <c r="K132" i="1"/>
  <c r="K133" i="1"/>
  <c r="K134" i="1"/>
  <c r="K136" i="1"/>
  <c r="K140" i="1"/>
  <c r="K139" i="1"/>
  <c r="K142" i="1"/>
  <c r="K144" i="1"/>
  <c r="K145" i="1"/>
  <c r="K146" i="1"/>
  <c r="K148" i="1"/>
  <c r="K151" i="1"/>
  <c r="K155" i="1"/>
  <c r="K156" i="1"/>
  <c r="K157" i="1"/>
  <c r="K158" i="1"/>
  <c r="K163" i="1"/>
  <c r="K164" i="1"/>
  <c r="K165" i="1"/>
  <c r="K166" i="1"/>
  <c r="K167" i="1"/>
  <c r="K171" i="1"/>
  <c r="K172" i="1"/>
  <c r="K176" i="1"/>
  <c r="K181" i="1"/>
  <c r="K182" i="1"/>
  <c r="K184" i="1"/>
  <c r="K185" i="1"/>
  <c r="K187" i="1"/>
  <c r="K191" i="1"/>
  <c r="K192" i="1"/>
  <c r="K194" i="1"/>
  <c r="K195" i="1"/>
  <c r="K200" i="1"/>
  <c r="K198" i="1"/>
  <c r="K11" i="1"/>
  <c r="D180" i="1" l="1"/>
  <c r="J201" i="1"/>
  <c r="F11" i="1"/>
  <c r="C11" i="1"/>
  <c r="F185" i="1"/>
  <c r="C185" i="1"/>
  <c r="F158" i="1"/>
  <c r="C158" i="1"/>
  <c r="F144" i="1"/>
  <c r="C144" i="1"/>
  <c r="F136" i="1"/>
  <c r="C136" i="1"/>
  <c r="F114" i="1"/>
  <c r="C114" i="1"/>
  <c r="F103" i="1"/>
  <c r="C103" i="1"/>
  <c r="F91" i="1"/>
  <c r="C91" i="1"/>
  <c r="F77" i="1"/>
  <c r="C77" i="1"/>
  <c r="F65" i="1"/>
  <c r="C65" i="1"/>
  <c r="F35" i="1"/>
  <c r="C35" i="1"/>
  <c r="F31" i="1"/>
  <c r="C31" i="1"/>
  <c r="F9" i="1"/>
  <c r="C9" i="1"/>
  <c r="F2" i="1"/>
  <c r="C2" i="1"/>
  <c r="F179" i="1"/>
  <c r="C179" i="1"/>
  <c r="F102" i="1"/>
  <c r="C102" i="1"/>
  <c r="F52" i="1"/>
  <c r="C52" i="1"/>
  <c r="F188" i="1"/>
  <c r="C188" i="1"/>
  <c r="F112" i="1"/>
  <c r="C112" i="1"/>
  <c r="F193" i="1"/>
  <c r="C193" i="1"/>
  <c r="F173" i="1"/>
  <c r="C173" i="1"/>
  <c r="F130" i="1"/>
  <c r="C130" i="1"/>
  <c r="F119" i="1"/>
  <c r="C119" i="1"/>
  <c r="F86" i="1"/>
  <c r="C86" i="1"/>
  <c r="F43" i="1"/>
  <c r="C43" i="1"/>
  <c r="F198" i="1"/>
  <c r="C198" i="1"/>
  <c r="F192" i="1"/>
  <c r="C192" i="1"/>
  <c r="F184" i="1"/>
  <c r="C184" i="1"/>
  <c r="F165" i="1"/>
  <c r="C165" i="1"/>
  <c r="F148" i="1"/>
  <c r="C148" i="1"/>
  <c r="F142" i="1"/>
  <c r="C142" i="1"/>
  <c r="F95" i="1"/>
  <c r="C95" i="1"/>
  <c r="F80" i="1"/>
  <c r="C80" i="1"/>
  <c r="F64" i="1"/>
  <c r="C64" i="1"/>
  <c r="F55" i="1"/>
  <c r="C55" i="1"/>
  <c r="F34" i="1"/>
  <c r="C34" i="1"/>
  <c r="F30" i="1"/>
  <c r="C30" i="1"/>
  <c r="F8" i="1"/>
  <c r="C8" i="1"/>
  <c r="F14" i="1"/>
  <c r="C14" i="1"/>
  <c r="F177" i="1"/>
  <c r="C177" i="1"/>
  <c r="F92" i="1"/>
  <c r="C92" i="1"/>
  <c r="F178" i="1"/>
  <c r="C178" i="1"/>
  <c r="F147" i="1"/>
  <c r="C147" i="1"/>
  <c r="F6" i="1"/>
  <c r="C6" i="1"/>
  <c r="F170" i="1"/>
  <c r="C170" i="1"/>
  <c r="F129" i="1"/>
  <c r="C129" i="1"/>
  <c r="F106" i="1"/>
  <c r="C106" i="1"/>
  <c r="F59" i="1"/>
  <c r="C59" i="1"/>
  <c r="F47" i="1"/>
  <c r="C47" i="1"/>
  <c r="F39" i="1"/>
  <c r="C39" i="1"/>
  <c r="F171" i="1"/>
  <c r="C171" i="1"/>
  <c r="F146" i="1"/>
  <c r="C146" i="1"/>
  <c r="F139" i="1"/>
  <c r="C139" i="1"/>
  <c r="F105" i="1"/>
  <c r="C105" i="1"/>
  <c r="F94" i="1"/>
  <c r="C94" i="1"/>
  <c r="F79" i="1"/>
  <c r="C79" i="1"/>
  <c r="F63" i="1"/>
  <c r="C63" i="1"/>
  <c r="F46" i="1"/>
  <c r="C46" i="1"/>
  <c r="F33" i="1"/>
  <c r="C33" i="1"/>
  <c r="F23" i="1"/>
  <c r="C23" i="1"/>
  <c r="F18" i="1"/>
  <c r="C18" i="1"/>
  <c r="F126" i="1"/>
  <c r="C126" i="1"/>
  <c r="F90" i="1"/>
  <c r="C90" i="1"/>
  <c r="F4" i="1"/>
  <c r="C4" i="1"/>
  <c r="F154" i="1"/>
  <c r="C154" i="1"/>
  <c r="F61" i="1"/>
  <c r="C61" i="1"/>
  <c r="F13" i="1"/>
  <c r="C13" i="1"/>
  <c r="F189" i="1"/>
  <c r="C189" i="1"/>
  <c r="F175" i="1"/>
  <c r="C175" i="1"/>
  <c r="F168" i="1"/>
  <c r="C168" i="1"/>
  <c r="F152" i="1"/>
  <c r="C152" i="1"/>
  <c r="F137" i="1"/>
  <c r="C137" i="1"/>
  <c r="F128" i="1"/>
  <c r="C128" i="1"/>
  <c r="F115" i="1"/>
  <c r="C115" i="1"/>
  <c r="F99" i="1"/>
  <c r="C99" i="1"/>
  <c r="F83" i="1"/>
  <c r="C83" i="1"/>
  <c r="F57" i="1"/>
  <c r="C57" i="1"/>
  <c r="F45" i="1"/>
  <c r="C45" i="1"/>
  <c r="F25" i="1"/>
  <c r="C25" i="1"/>
  <c r="D195" i="1"/>
  <c r="D187" i="1"/>
  <c r="D181" i="1"/>
  <c r="D167" i="1"/>
  <c r="D163" i="1"/>
  <c r="D155" i="1"/>
  <c r="D145" i="1"/>
  <c r="D140" i="1"/>
  <c r="D132" i="1"/>
  <c r="D120" i="1"/>
  <c r="D104" i="1"/>
  <c r="D97" i="1"/>
  <c r="D93" i="1"/>
  <c r="D85" i="1"/>
  <c r="D78" i="1"/>
  <c r="D73" i="1"/>
  <c r="D66" i="1"/>
  <c r="D62" i="1"/>
  <c r="D50" i="1"/>
  <c r="D42" i="1"/>
  <c r="D36" i="1"/>
  <c r="D32" i="1"/>
  <c r="D27" i="1"/>
  <c r="D21" i="1"/>
  <c r="D10" i="1"/>
  <c r="D15" i="1"/>
  <c r="D3" i="1"/>
  <c r="D199" i="1"/>
  <c r="D160" i="1"/>
  <c r="D121" i="1"/>
  <c r="D107" i="1"/>
  <c r="D82" i="1"/>
  <c r="D54" i="1"/>
  <c r="D196" i="1"/>
  <c r="D153" i="1"/>
  <c r="D118" i="1"/>
  <c r="D38" i="1"/>
  <c r="D197" i="1"/>
  <c r="D186" i="1"/>
  <c r="D174" i="1"/>
  <c r="D162" i="1"/>
  <c r="D149" i="1"/>
  <c r="D135" i="1"/>
  <c r="D124" i="1"/>
  <c r="D113" i="1"/>
  <c r="D88" i="1"/>
  <c r="D75" i="1"/>
  <c r="D56" i="1"/>
  <c r="D44" i="1"/>
  <c r="F194" i="1"/>
  <c r="C194" i="1"/>
  <c r="F176" i="1"/>
  <c r="C176" i="1"/>
  <c r="F166" i="1"/>
  <c r="C166" i="1"/>
  <c r="F151" i="1"/>
  <c r="C151" i="1"/>
  <c r="F125" i="1"/>
  <c r="C125" i="1"/>
  <c r="F96" i="1"/>
  <c r="C96" i="1"/>
  <c r="F81" i="1"/>
  <c r="C81" i="1"/>
  <c r="F72" i="1"/>
  <c r="C72" i="1"/>
  <c r="F60" i="1"/>
  <c r="C60" i="1"/>
  <c r="F49" i="1"/>
  <c r="C49" i="1"/>
  <c r="F41" i="1"/>
  <c r="C41" i="1"/>
  <c r="F26" i="1"/>
  <c r="C26" i="1"/>
  <c r="F20" i="1"/>
  <c r="C20" i="1"/>
  <c r="F7" i="1"/>
  <c r="C7" i="1"/>
  <c r="F138" i="1"/>
  <c r="C138" i="1"/>
  <c r="F117" i="1"/>
  <c r="C117" i="1"/>
  <c r="F67" i="1"/>
  <c r="C67" i="1"/>
  <c r="F150" i="1"/>
  <c r="C150" i="1"/>
  <c r="F22" i="1"/>
  <c r="C22" i="1"/>
  <c r="F183" i="1"/>
  <c r="C183" i="1"/>
  <c r="F161" i="1"/>
  <c r="C161" i="1"/>
  <c r="F143" i="1"/>
  <c r="C143" i="1"/>
  <c r="F111" i="1"/>
  <c r="C111" i="1"/>
  <c r="F70" i="1"/>
  <c r="C70" i="1"/>
  <c r="F51" i="1"/>
  <c r="C51" i="1"/>
  <c r="F172" i="1"/>
  <c r="C172" i="1"/>
  <c r="F157" i="1"/>
  <c r="C157" i="1"/>
  <c r="F134" i="1"/>
  <c r="C134" i="1"/>
  <c r="F123" i="1"/>
  <c r="C123" i="1"/>
  <c r="F109" i="1"/>
  <c r="C109" i="1"/>
  <c r="F101" i="1"/>
  <c r="C101" i="1"/>
  <c r="F89" i="1"/>
  <c r="C89" i="1"/>
  <c r="F76" i="1"/>
  <c r="C76" i="1"/>
  <c r="F71" i="1"/>
  <c r="C71" i="1"/>
  <c r="F48" i="1"/>
  <c r="C48" i="1"/>
  <c r="F40" i="1"/>
  <c r="C40" i="1"/>
  <c r="F24" i="1"/>
  <c r="C24" i="1"/>
  <c r="F19" i="1"/>
  <c r="C19" i="1"/>
  <c r="F12" i="1"/>
  <c r="C12" i="1"/>
  <c r="F127" i="1"/>
  <c r="C127" i="1"/>
  <c r="F110" i="1"/>
  <c r="C110" i="1"/>
  <c r="F68" i="1"/>
  <c r="C68" i="1"/>
  <c r="F28" i="1"/>
  <c r="C28" i="1"/>
  <c r="F100" i="1"/>
  <c r="C100" i="1"/>
  <c r="F190" i="1"/>
  <c r="C190" i="1"/>
  <c r="F180" i="1"/>
  <c r="C180" i="1"/>
  <c r="F159" i="1"/>
  <c r="C159" i="1"/>
  <c r="F141" i="1"/>
  <c r="C141" i="1"/>
  <c r="F116" i="1"/>
  <c r="C116" i="1"/>
  <c r="F84" i="1"/>
  <c r="C84" i="1"/>
  <c r="F200" i="1"/>
  <c r="C200" i="1"/>
  <c r="F191" i="1"/>
  <c r="C191" i="1"/>
  <c r="F182" i="1"/>
  <c r="C182" i="1"/>
  <c r="F164" i="1"/>
  <c r="C164" i="1"/>
  <c r="F156" i="1"/>
  <c r="C156" i="1"/>
  <c r="F133" i="1"/>
  <c r="C133" i="1"/>
  <c r="F122" i="1"/>
  <c r="C122" i="1"/>
  <c r="F98" i="1"/>
  <c r="C98" i="1"/>
  <c r="F87" i="1"/>
  <c r="C87" i="1"/>
  <c r="F74" i="1"/>
  <c r="C74" i="1"/>
  <c r="F69" i="1"/>
  <c r="C69" i="1"/>
  <c r="F53" i="1"/>
  <c r="C53" i="1"/>
  <c r="F37" i="1"/>
  <c r="C37" i="1"/>
  <c r="F29" i="1"/>
  <c r="C29" i="1"/>
  <c r="F17" i="1"/>
  <c r="C17" i="1"/>
  <c r="F16" i="1"/>
  <c r="C16" i="1"/>
  <c r="F5" i="1"/>
  <c r="C5" i="1"/>
  <c r="F169" i="1"/>
  <c r="C169" i="1"/>
  <c r="F108" i="1"/>
  <c r="C108" i="1"/>
  <c r="F58" i="1"/>
  <c r="C58" i="1"/>
  <c r="F131" i="1"/>
  <c r="C131" i="1"/>
  <c r="F195" i="1"/>
  <c r="C195" i="1"/>
  <c r="C187" i="1"/>
  <c r="F187" i="1"/>
  <c r="F181" i="1"/>
  <c r="C181" i="1"/>
  <c r="F167" i="1"/>
  <c r="C167" i="1"/>
  <c r="F163" i="1"/>
  <c r="C163" i="1"/>
  <c r="C155" i="1"/>
  <c r="F155" i="1"/>
  <c r="F145" i="1"/>
  <c r="C145" i="1"/>
  <c r="F140" i="1"/>
  <c r="C140" i="1"/>
  <c r="F132" i="1"/>
  <c r="C132" i="1"/>
  <c r="F120" i="1"/>
  <c r="C120" i="1"/>
  <c r="F104" i="1"/>
  <c r="C104" i="1"/>
  <c r="F97" i="1"/>
  <c r="C97" i="1"/>
  <c r="F93" i="1"/>
  <c r="C93" i="1"/>
  <c r="F85" i="1"/>
  <c r="C85" i="1"/>
  <c r="F78" i="1"/>
  <c r="C78" i="1"/>
  <c r="F73" i="1"/>
  <c r="C73" i="1"/>
  <c r="F66" i="1"/>
  <c r="C66" i="1"/>
  <c r="F62" i="1"/>
  <c r="C62" i="1"/>
  <c r="F50" i="1"/>
  <c r="C50" i="1"/>
  <c r="F42" i="1"/>
  <c r="C42" i="1"/>
  <c r="F36" i="1"/>
  <c r="C36" i="1"/>
  <c r="F32" i="1"/>
  <c r="C32" i="1"/>
  <c r="F27" i="1"/>
  <c r="C27" i="1"/>
  <c r="F21" i="1"/>
  <c r="C21" i="1"/>
  <c r="F10" i="1"/>
  <c r="C10" i="1"/>
  <c r="F15" i="1"/>
  <c r="C15" i="1"/>
  <c r="C3" i="1"/>
  <c r="F3" i="1"/>
  <c r="F199" i="1"/>
  <c r="C199" i="1"/>
  <c r="F160" i="1"/>
  <c r="C160" i="1"/>
  <c r="F121" i="1"/>
  <c r="C121" i="1"/>
  <c r="F107" i="1"/>
  <c r="C107" i="1"/>
  <c r="F82" i="1"/>
  <c r="C82" i="1"/>
  <c r="F54" i="1"/>
  <c r="C54" i="1"/>
  <c r="F196" i="1"/>
  <c r="C196" i="1"/>
  <c r="F153" i="1"/>
  <c r="C153" i="1"/>
  <c r="F118" i="1"/>
  <c r="C118" i="1"/>
  <c r="F38" i="1"/>
  <c r="C38" i="1"/>
  <c r="F197" i="1"/>
  <c r="C197" i="1"/>
  <c r="F186" i="1"/>
  <c r="C186" i="1"/>
  <c r="F174" i="1"/>
  <c r="C174" i="1"/>
  <c r="F162" i="1"/>
  <c r="C162" i="1"/>
  <c r="F149" i="1"/>
  <c r="C149" i="1"/>
  <c r="F135" i="1"/>
  <c r="C135" i="1"/>
  <c r="F124" i="1"/>
  <c r="C124" i="1"/>
  <c r="F113" i="1"/>
  <c r="C113" i="1"/>
  <c r="F88" i="1"/>
  <c r="C88" i="1"/>
  <c r="F75" i="1"/>
  <c r="C75" i="1"/>
  <c r="F56" i="1"/>
  <c r="C56" i="1"/>
  <c r="F44" i="1"/>
  <c r="C44" i="1"/>
  <c r="D11" i="1"/>
  <c r="D194" i="1"/>
  <c r="D185" i="1"/>
  <c r="D176" i="1"/>
  <c r="D166" i="1"/>
  <c r="D158" i="1"/>
  <c r="D151" i="1"/>
  <c r="D144" i="1"/>
  <c r="D136" i="1"/>
  <c r="D125" i="1"/>
  <c r="D114" i="1"/>
  <c r="D103" i="1"/>
  <c r="D96" i="1"/>
  <c r="D91" i="1"/>
  <c r="D81" i="1"/>
  <c r="D77" i="1"/>
  <c r="D72" i="1"/>
  <c r="D65" i="1"/>
  <c r="D60" i="1"/>
  <c r="D49" i="1"/>
  <c r="D41" i="1"/>
  <c r="D35" i="1"/>
  <c r="D31" i="1"/>
  <c r="D26" i="1"/>
  <c r="D20" i="1"/>
  <c r="D9" i="1"/>
  <c r="D7" i="1"/>
  <c r="D2" i="1"/>
  <c r="D179" i="1"/>
  <c r="D138" i="1"/>
  <c r="D117" i="1"/>
  <c r="D102" i="1"/>
  <c r="D67" i="1"/>
  <c r="D52" i="1"/>
  <c r="D188" i="1"/>
  <c r="D150" i="1"/>
  <c r="D112" i="1"/>
  <c r="D22" i="1"/>
  <c r="D193" i="1"/>
  <c r="D183" i="1"/>
  <c r="D173" i="1"/>
  <c r="D161" i="1"/>
  <c r="D143" i="1"/>
  <c r="D130" i="1"/>
  <c r="D119" i="1"/>
  <c r="D111" i="1"/>
  <c r="D86" i="1"/>
  <c r="D70" i="1"/>
  <c r="D51" i="1"/>
  <c r="D43" i="1"/>
  <c r="D201" i="1" l="1"/>
</calcChain>
</file>

<file path=xl/sharedStrings.xml><?xml version="1.0" encoding="utf-8"?>
<sst xmlns="http://schemas.openxmlformats.org/spreadsheetml/2006/main" count="4317" uniqueCount="714">
  <si>
    <t>نام شرکت</t>
  </si>
  <si>
    <t>سال مالی</t>
  </si>
  <si>
    <t>تاریخ عملکرد</t>
  </si>
  <si>
    <t>نوع</t>
  </si>
  <si>
    <t>ارزش روز98</t>
  </si>
  <si>
    <t>جمع درآمدها</t>
  </si>
  <si>
    <t>بهای تمام شده کالای فروش رفته</t>
  </si>
  <si>
    <t>سود (زیان) پس از کسر مالیات</t>
  </si>
  <si>
    <t>وجوه نقد و موجودی‌های نزد بانک‌ها</t>
  </si>
  <si>
    <t>حساب‌ها و اسناد دریافتی تجاری</t>
  </si>
  <si>
    <t>سایر حساب‌ها و اسناد دریافتی تجاری</t>
  </si>
  <si>
    <t>موجودی مواد و کالا</t>
  </si>
  <si>
    <t>سفارشات و پیش پرداختها</t>
  </si>
  <si>
    <t>پیش پرداخت‌ها</t>
  </si>
  <si>
    <t>حسابها و اسناد پرداختنی تجاری</t>
  </si>
  <si>
    <t>سایر حساب‌ها و اسناد پرداختنی</t>
  </si>
  <si>
    <t>سپرده‏ها و پیش دریافت‌ها</t>
  </si>
  <si>
    <t>تسهیلات جاری مالی دریافتی</t>
  </si>
  <si>
    <t>حسابها و اسناد پرداختنی بلند مدت</t>
  </si>
  <si>
    <t>تسهیلات مالی دریافتی بلند مدت</t>
  </si>
  <si>
    <t>آتیه داده پرداز</t>
  </si>
  <si>
    <t>اپرداز</t>
  </si>
  <si>
    <t>1397/12/29</t>
  </si>
  <si>
    <t>1398/02/30</t>
  </si>
  <si>
    <t>12ماهه</t>
  </si>
  <si>
    <t>آرتاویل تایر</t>
  </si>
  <si>
    <t>پارتا</t>
  </si>
  <si>
    <t>1398/02/31</t>
  </si>
  <si>
    <t>ارتباطات سیار</t>
  </si>
  <si>
    <t>همراه</t>
  </si>
  <si>
    <t>1398/01/11</t>
  </si>
  <si>
    <t>آسان پرداخت پرشین</t>
  </si>
  <si>
    <t>آپ</t>
  </si>
  <si>
    <t>1397/10/30</t>
  </si>
  <si>
    <t>9ماهه</t>
  </si>
  <si>
    <t>افرانت</t>
  </si>
  <si>
    <t>افرا</t>
  </si>
  <si>
    <t>1398/02/04</t>
  </si>
  <si>
    <t>افست</t>
  </si>
  <si>
    <t>چافست</t>
  </si>
  <si>
    <t>1398/06/31</t>
  </si>
  <si>
    <t>1398/01/30</t>
  </si>
  <si>
    <t>6ماهه</t>
  </si>
  <si>
    <t>البرزدارو</t>
  </si>
  <si>
    <t>دالبر</t>
  </si>
  <si>
    <t>1398/01/31</t>
  </si>
  <si>
    <t>آلومینیوم ایران</t>
  </si>
  <si>
    <t>فایرا</t>
  </si>
  <si>
    <t>1398/02/25</t>
  </si>
  <si>
    <t>الیاف مصنوعی</t>
  </si>
  <si>
    <t>شمواد</t>
  </si>
  <si>
    <t>اما</t>
  </si>
  <si>
    <t>فاما</t>
  </si>
  <si>
    <t>1398/02/29</t>
  </si>
  <si>
    <t>آهن و فولاد ارفع</t>
  </si>
  <si>
    <t>ارفع</t>
  </si>
  <si>
    <t>1398/02/05</t>
  </si>
  <si>
    <t>آهنگری تراکتور</t>
  </si>
  <si>
    <t>خاهن</t>
  </si>
  <si>
    <t>1398/02/28</t>
  </si>
  <si>
    <t>ایران تایر</t>
  </si>
  <si>
    <t>پتایر</t>
  </si>
  <si>
    <t>ایران ترانسفو</t>
  </si>
  <si>
    <t>بترانس</t>
  </si>
  <si>
    <t>ایران یاسا</t>
  </si>
  <si>
    <t>پاسا</t>
  </si>
  <si>
    <t>باما</t>
  </si>
  <si>
    <t>کاما</t>
  </si>
  <si>
    <t>1398/02/23</t>
  </si>
  <si>
    <t>بسته بندی ایران</t>
  </si>
  <si>
    <t>فبیرا</t>
  </si>
  <si>
    <t>1398/09/30</t>
  </si>
  <si>
    <t>1398/01/29</t>
  </si>
  <si>
    <t>3ماهه</t>
  </si>
  <si>
    <t>به پرداخت ملت</t>
  </si>
  <si>
    <t>پرداخت</t>
  </si>
  <si>
    <t>1398/02/08</t>
  </si>
  <si>
    <t>بهمن دیزل</t>
  </si>
  <si>
    <t>خدیزل</t>
  </si>
  <si>
    <t>بهمن لیزینگ</t>
  </si>
  <si>
    <t>ولبهمن</t>
  </si>
  <si>
    <t>1398/01/28</t>
  </si>
  <si>
    <t>بین المللی محصولات پارس</t>
  </si>
  <si>
    <t>شپارس</t>
  </si>
  <si>
    <t>پارس الکتریک</t>
  </si>
  <si>
    <t>لپارس</t>
  </si>
  <si>
    <t>پارس خزر</t>
  </si>
  <si>
    <t>لخزر</t>
  </si>
  <si>
    <t>پارس دارو</t>
  </si>
  <si>
    <t>دپارس</t>
  </si>
  <si>
    <t>پارس سوئیچ</t>
  </si>
  <si>
    <t>بسویچ</t>
  </si>
  <si>
    <t>پارس مینو</t>
  </si>
  <si>
    <t>غپینو</t>
  </si>
  <si>
    <t>پاکسان</t>
  </si>
  <si>
    <t>شپاکسا</t>
  </si>
  <si>
    <t>پالایش نفت اصفهان</t>
  </si>
  <si>
    <t>شپنا</t>
  </si>
  <si>
    <t>پالایش نفت بندر عباس</t>
  </si>
  <si>
    <t>شبندر</t>
  </si>
  <si>
    <t>پالایش نفت تبریز</t>
  </si>
  <si>
    <t>شبریز</t>
  </si>
  <si>
    <t>پالایش نفت تهران</t>
  </si>
  <si>
    <t>شتران</t>
  </si>
  <si>
    <t>پالایش نفت شیراز</t>
  </si>
  <si>
    <t>شراز</t>
  </si>
  <si>
    <t>پالایش نفت لاوان</t>
  </si>
  <si>
    <t>شاوان</t>
  </si>
  <si>
    <t>پتروشیمی اصفهان</t>
  </si>
  <si>
    <t>شصفها</t>
  </si>
  <si>
    <t>پتروشیمی امیرکبیر</t>
  </si>
  <si>
    <t>شکبیر</t>
  </si>
  <si>
    <t>پتروشیمی پارس</t>
  </si>
  <si>
    <t>پارس</t>
  </si>
  <si>
    <t>پتروشیمی پردیس</t>
  </si>
  <si>
    <t>شپدیس</t>
  </si>
  <si>
    <t>پتروشیمی جم</t>
  </si>
  <si>
    <t>جم</t>
  </si>
  <si>
    <t>پتروشیمی خارک</t>
  </si>
  <si>
    <t>شخارک</t>
  </si>
  <si>
    <t>پتروشیمی خراسان</t>
  </si>
  <si>
    <t>خراسان</t>
  </si>
  <si>
    <t>پتروشیمی زاگرس</t>
  </si>
  <si>
    <t>زاگرس</t>
  </si>
  <si>
    <t>1398/02/03</t>
  </si>
  <si>
    <t>پتروشیمی سرمایه گذاری ایرانیان</t>
  </si>
  <si>
    <t>پترول</t>
  </si>
  <si>
    <t>1397/12/28</t>
  </si>
  <si>
    <t>پتروشیمی شازند</t>
  </si>
  <si>
    <t>شاراک</t>
  </si>
  <si>
    <t>پتروشیمی شیراز</t>
  </si>
  <si>
    <t>شیراز</t>
  </si>
  <si>
    <t>1397/10/29</t>
  </si>
  <si>
    <t>پتروشیمی غدیر</t>
  </si>
  <si>
    <t>شغدیر</t>
  </si>
  <si>
    <t>پتروشیمی فجر</t>
  </si>
  <si>
    <t>بفجر</t>
  </si>
  <si>
    <t>پتروشیمی فن آوران</t>
  </si>
  <si>
    <t>شفن</t>
  </si>
  <si>
    <t>پتروشیمی قائد بصیر</t>
  </si>
  <si>
    <t>شبصیر</t>
  </si>
  <si>
    <t>پتروشیمی مارون</t>
  </si>
  <si>
    <t>مارون</t>
  </si>
  <si>
    <t>پتروشیمی مبین</t>
  </si>
  <si>
    <t>مبین</t>
  </si>
  <si>
    <t>پرداخت الکترونیک سامان کیش</t>
  </si>
  <si>
    <t>سپ</t>
  </si>
  <si>
    <t>پگاه اصفهان</t>
  </si>
  <si>
    <t>غشصفا</t>
  </si>
  <si>
    <t>1398/02/19</t>
  </si>
  <si>
    <t>تامین سرمایه لوتوس پارسیان</t>
  </si>
  <si>
    <t>لوتوس</t>
  </si>
  <si>
    <t>1398/10/30</t>
  </si>
  <si>
    <t>تامین مواد اولیه فولاد صبانور</t>
  </si>
  <si>
    <t>کنور</t>
  </si>
  <si>
    <t>1398/03/01</t>
  </si>
  <si>
    <t>تاید واتر خاورمیانه</t>
  </si>
  <si>
    <t>حتاید</t>
  </si>
  <si>
    <t>1397/11/08</t>
  </si>
  <si>
    <t>تجارت الکترونیک پارسیان</t>
  </si>
  <si>
    <t>رتاپ</t>
  </si>
  <si>
    <t>تجارت الکترونیک پارسیان کیش</t>
  </si>
  <si>
    <t>تاپکیش</t>
  </si>
  <si>
    <t>تراکتورسازی</t>
  </si>
  <si>
    <t>تایرا</t>
  </si>
  <si>
    <t>تهران شیمی</t>
  </si>
  <si>
    <t>شتهران</t>
  </si>
  <si>
    <t>توسعه بازرگانی آهن و فولاد میلاد</t>
  </si>
  <si>
    <t>بمیلا</t>
  </si>
  <si>
    <t>1398/01/24</t>
  </si>
  <si>
    <t>توسعه حمل و نقل ریلی پارسیان</t>
  </si>
  <si>
    <t>حپارسا</t>
  </si>
  <si>
    <t>توسعه خدمات دریایی و بندری سینا</t>
  </si>
  <si>
    <t>حسینا</t>
  </si>
  <si>
    <t>توکا ریل</t>
  </si>
  <si>
    <t>توریل</t>
  </si>
  <si>
    <t>تولید برق دماوند</t>
  </si>
  <si>
    <t>دماوند</t>
  </si>
  <si>
    <t>تولید برق عسلویه مپنا</t>
  </si>
  <si>
    <t>بمپنا</t>
  </si>
  <si>
    <t>تولید برق ماهتاب کهنوج</t>
  </si>
  <si>
    <t>بکهنوج</t>
  </si>
  <si>
    <t>1398/01/21</t>
  </si>
  <si>
    <t>تولیدو صادرات ریشمک</t>
  </si>
  <si>
    <t>ریشمک</t>
  </si>
  <si>
    <t>چادرملو</t>
  </si>
  <si>
    <t>کچاد</t>
  </si>
  <si>
    <t>چدن سازان</t>
  </si>
  <si>
    <t>چدن</t>
  </si>
  <si>
    <t>1397/10/28</t>
  </si>
  <si>
    <t>حفاری شمال</t>
  </si>
  <si>
    <t>حفاری</t>
  </si>
  <si>
    <t>خاک چینی ایران</t>
  </si>
  <si>
    <t>کخاک</t>
  </si>
  <si>
    <t>خدمات انفورماتیک</t>
  </si>
  <si>
    <t>رانفور</t>
  </si>
  <si>
    <t>1398/02/12</t>
  </si>
  <si>
    <t>داده پردازی ایران</t>
  </si>
  <si>
    <t>مداران</t>
  </si>
  <si>
    <t>1398/02/22</t>
  </si>
  <si>
    <t>داده گستر عصر نوین - های وب</t>
  </si>
  <si>
    <t>های وب</t>
  </si>
  <si>
    <t>دارو ابوریحان</t>
  </si>
  <si>
    <t>دابور</t>
  </si>
  <si>
    <t>1398/02/21</t>
  </si>
  <si>
    <t>دارو اسوه</t>
  </si>
  <si>
    <t>داسوه</t>
  </si>
  <si>
    <t>دارو اکسیر</t>
  </si>
  <si>
    <t>دلر</t>
  </si>
  <si>
    <t>دارو امین</t>
  </si>
  <si>
    <t>دامین</t>
  </si>
  <si>
    <t>دارو جابرابن حیان</t>
  </si>
  <si>
    <t>دجابر</t>
  </si>
  <si>
    <t>دارو رازک</t>
  </si>
  <si>
    <t>درازک</t>
  </si>
  <si>
    <t>دارو عبیدی</t>
  </si>
  <si>
    <t>دعبید</t>
  </si>
  <si>
    <t>دارو فارابی</t>
  </si>
  <si>
    <t>دفارا</t>
  </si>
  <si>
    <t>1397/10/23</t>
  </si>
  <si>
    <t>داروپخش</t>
  </si>
  <si>
    <t>وپخش</t>
  </si>
  <si>
    <t>داروسازی قاضی</t>
  </si>
  <si>
    <t>دقاضی</t>
  </si>
  <si>
    <t>ذوب آهن اصفهان</t>
  </si>
  <si>
    <t>ذوب</t>
  </si>
  <si>
    <t>1397/11/24</t>
  </si>
  <si>
    <t>رایان سایپا</t>
  </si>
  <si>
    <t>ولساپا</t>
  </si>
  <si>
    <t>ریل پرداز سیر</t>
  </si>
  <si>
    <t>حریل</t>
  </si>
  <si>
    <t>زرین معدن آسیا</t>
  </si>
  <si>
    <t>فزرین</t>
  </si>
  <si>
    <t>ساروج بوشهر</t>
  </si>
  <si>
    <t>ساروج</t>
  </si>
  <si>
    <t>سبحان دارو</t>
  </si>
  <si>
    <t>دسبحان</t>
  </si>
  <si>
    <t>1398/02/11</t>
  </si>
  <si>
    <t>سنگ آهن گهر زمین</t>
  </si>
  <si>
    <t>کگهر</t>
  </si>
  <si>
    <t>سیمان ارومیه</t>
  </si>
  <si>
    <t>ساروم</t>
  </si>
  <si>
    <t>1398/02/14</t>
  </si>
  <si>
    <t>سیمان بجنورد</t>
  </si>
  <si>
    <t>سبجنو</t>
  </si>
  <si>
    <t>1398/02/10</t>
  </si>
  <si>
    <t>سیمان بهبهان</t>
  </si>
  <si>
    <t>سبهان</t>
  </si>
  <si>
    <t>سیمان خاش</t>
  </si>
  <si>
    <t>سخاش</t>
  </si>
  <si>
    <t>1398/02/07</t>
  </si>
  <si>
    <t>سیمان خزر</t>
  </si>
  <si>
    <t>سخزر</t>
  </si>
  <si>
    <t>1398/02/15</t>
  </si>
  <si>
    <t>سیمان خوزستان</t>
  </si>
  <si>
    <t>سخوز</t>
  </si>
  <si>
    <t>1398/02/26</t>
  </si>
  <si>
    <t>سیمان داراب</t>
  </si>
  <si>
    <t>ساراب</t>
  </si>
  <si>
    <t>1397/10/27</t>
  </si>
  <si>
    <t>سیمان دشتستان</t>
  </si>
  <si>
    <t>سدشت</t>
  </si>
  <si>
    <t>سیمان شاهرود</t>
  </si>
  <si>
    <t>سرود</t>
  </si>
  <si>
    <t>سیمان شمال</t>
  </si>
  <si>
    <t>سشمال</t>
  </si>
  <si>
    <t>سیمان صوفیان</t>
  </si>
  <si>
    <t>سصوفی</t>
  </si>
  <si>
    <t>1398/02/18</t>
  </si>
  <si>
    <t>سیمان غرب</t>
  </si>
  <si>
    <t>سغرب</t>
  </si>
  <si>
    <t>سیمان فارس نو</t>
  </si>
  <si>
    <t>سفانو</t>
  </si>
  <si>
    <t>سیمان قائن</t>
  </si>
  <si>
    <t>سقاین</t>
  </si>
  <si>
    <t>سیمان کرمان</t>
  </si>
  <si>
    <t>سکرما</t>
  </si>
  <si>
    <t>1398/01/27</t>
  </si>
  <si>
    <t>سیمان مازندران</t>
  </si>
  <si>
    <t>سمازن</t>
  </si>
  <si>
    <t>سیمان ممتازان کرمان</t>
  </si>
  <si>
    <t>سمتاز</t>
  </si>
  <si>
    <t>سیمان هرمزگان</t>
  </si>
  <si>
    <t>سهرمز</t>
  </si>
  <si>
    <t>1398/08/30</t>
  </si>
  <si>
    <t>1397/12/27</t>
  </si>
  <si>
    <t>سینادارو</t>
  </si>
  <si>
    <t>دسینا</t>
  </si>
  <si>
    <t>شهد</t>
  </si>
  <si>
    <t>قشهد</t>
  </si>
  <si>
    <t>شهداب ناب خراسان</t>
  </si>
  <si>
    <t>غشهداب</t>
  </si>
  <si>
    <t>شیرین دارو</t>
  </si>
  <si>
    <t>دشیری</t>
  </si>
  <si>
    <t>شیشه دارویی رازی</t>
  </si>
  <si>
    <t>کرازی</t>
  </si>
  <si>
    <t>شیشه همدان</t>
  </si>
  <si>
    <t>کهمدا</t>
  </si>
  <si>
    <t>1398/03/31</t>
  </si>
  <si>
    <t>صنایع بهداشتی ساینا</t>
  </si>
  <si>
    <t>ساینا</t>
  </si>
  <si>
    <t>صنایع پتروشیمی تخت جمشید</t>
  </si>
  <si>
    <t>شجم</t>
  </si>
  <si>
    <t>1398/02/02</t>
  </si>
  <si>
    <t>صنایع پتروشیمی خلیج فارس</t>
  </si>
  <si>
    <t>فارس</t>
  </si>
  <si>
    <t>صنایع پتروشیمی کرمانشاه</t>
  </si>
  <si>
    <t>کرماشا</t>
  </si>
  <si>
    <t>صنایع شیمیایی ایران</t>
  </si>
  <si>
    <t>شیران</t>
  </si>
  <si>
    <t>1398/01/19</t>
  </si>
  <si>
    <t>صنایع ماشینهای اداری ایران</t>
  </si>
  <si>
    <t>مادیرا</t>
  </si>
  <si>
    <t>صنایع نسوز توکا</t>
  </si>
  <si>
    <t>کتوکا</t>
  </si>
  <si>
    <t>صنعتی بارز</t>
  </si>
  <si>
    <t>پکرمان</t>
  </si>
  <si>
    <t>صنعتی بهپاک</t>
  </si>
  <si>
    <t>بهپاک</t>
  </si>
  <si>
    <t>صنعتی بهشهر</t>
  </si>
  <si>
    <t>غبشهر</t>
  </si>
  <si>
    <t>صنعتی بوتان</t>
  </si>
  <si>
    <t>لبوتان</t>
  </si>
  <si>
    <t>صنعتی دریایی</t>
  </si>
  <si>
    <t>خصدرا</t>
  </si>
  <si>
    <t>1397/11/02</t>
  </si>
  <si>
    <t>صنعتی سپاهان</t>
  </si>
  <si>
    <t>فسپا</t>
  </si>
  <si>
    <t>صنعتی مینو (خرمدره)</t>
  </si>
  <si>
    <t>غصینو</t>
  </si>
  <si>
    <t>1397/10/26</t>
  </si>
  <si>
    <t>عمران و توسعه فارس</t>
  </si>
  <si>
    <t>ثفارس</t>
  </si>
  <si>
    <t>فرآورده تزریقی</t>
  </si>
  <si>
    <t>دفرا</t>
  </si>
  <si>
    <t>فرآورده های غذایی و قند چهارمحال</t>
  </si>
  <si>
    <t>قچار</t>
  </si>
  <si>
    <t>فرآورده های نسوز ایران</t>
  </si>
  <si>
    <t>کفرا</t>
  </si>
  <si>
    <t>فرآوری ذغال سنگ پروده طبس</t>
  </si>
  <si>
    <t>کپرور</t>
  </si>
  <si>
    <t>فرآوری مواد معدنی</t>
  </si>
  <si>
    <t>فرآور</t>
  </si>
  <si>
    <t>فروسیلیس ایران</t>
  </si>
  <si>
    <t>فروس</t>
  </si>
  <si>
    <t>1397/11/07</t>
  </si>
  <si>
    <t>فروشگاه های افق کوروش</t>
  </si>
  <si>
    <t>افق</t>
  </si>
  <si>
    <t>1397/11/23</t>
  </si>
  <si>
    <t>فولاد آلیاژی ایران</t>
  </si>
  <si>
    <t>فولاژ</t>
  </si>
  <si>
    <t>فولاد امیرکبیر کاشان</t>
  </si>
  <si>
    <t>فجر</t>
  </si>
  <si>
    <t>فولاد خوزستان</t>
  </si>
  <si>
    <t>فخوز</t>
  </si>
  <si>
    <t>فولاد کاوه جنوب کیش</t>
  </si>
  <si>
    <t>کاوه</t>
  </si>
  <si>
    <t>فولاد مبارکه اصفهان</t>
  </si>
  <si>
    <t>فولاد</t>
  </si>
  <si>
    <t>فولاد هرمزگان جنوب</t>
  </si>
  <si>
    <t>هرمز</t>
  </si>
  <si>
    <t>فولادخراسان</t>
  </si>
  <si>
    <t>فخاس</t>
  </si>
  <si>
    <t>قاسم ایران</t>
  </si>
  <si>
    <t>قاسم</t>
  </si>
  <si>
    <t>قند ارومیه</t>
  </si>
  <si>
    <t>قاروم</t>
  </si>
  <si>
    <t>1398/04/31</t>
  </si>
  <si>
    <t>1397/12/22</t>
  </si>
  <si>
    <t>قند اصفهان</t>
  </si>
  <si>
    <t>قصفها</t>
  </si>
  <si>
    <t>قند پیرانشهر</t>
  </si>
  <si>
    <t>قپیرا</t>
  </si>
  <si>
    <t>قند شیرین خراسان</t>
  </si>
  <si>
    <t>قشرین</t>
  </si>
  <si>
    <t>قند قزوین</t>
  </si>
  <si>
    <t>قزوین</t>
  </si>
  <si>
    <t>قند لرستان</t>
  </si>
  <si>
    <t>قلرست</t>
  </si>
  <si>
    <t>قند نیشابور</t>
  </si>
  <si>
    <t>قنیشا</t>
  </si>
  <si>
    <t>قند هگمتان</t>
  </si>
  <si>
    <t>قهکمت</t>
  </si>
  <si>
    <t>کارت اعتباری ایران کیش</t>
  </si>
  <si>
    <t>رکیش</t>
  </si>
  <si>
    <t>کارخانجات داروپخش</t>
  </si>
  <si>
    <t>دارو</t>
  </si>
  <si>
    <t>کاسپین تامین</t>
  </si>
  <si>
    <t>کاسپین</t>
  </si>
  <si>
    <t>کاشی الوند</t>
  </si>
  <si>
    <t>کلوند</t>
  </si>
  <si>
    <t>1398/02/17</t>
  </si>
  <si>
    <t>کاشی سینا</t>
  </si>
  <si>
    <t>کساوه</t>
  </si>
  <si>
    <t>کاغذ پارس</t>
  </si>
  <si>
    <t>چکاپا</t>
  </si>
  <si>
    <t>کالسیمین</t>
  </si>
  <si>
    <t>فاسمین</t>
  </si>
  <si>
    <t>کربن ایران</t>
  </si>
  <si>
    <t>شکربن</t>
  </si>
  <si>
    <t>کشت و دام قیام اصفهان</t>
  </si>
  <si>
    <t>زقیام</t>
  </si>
  <si>
    <t>کشت و دام گلدشت نمونه اصفهان</t>
  </si>
  <si>
    <t>زگلدشت</t>
  </si>
  <si>
    <t>کشت و دامداری فکا</t>
  </si>
  <si>
    <t>زفکا</t>
  </si>
  <si>
    <t>کشت و صنعت دشت خرمدره</t>
  </si>
  <si>
    <t>زدشت</t>
  </si>
  <si>
    <t>کشت و صنعت و دامپروری پارس</t>
  </si>
  <si>
    <t>زپارس</t>
  </si>
  <si>
    <t>1397/09/30</t>
  </si>
  <si>
    <t>1397/12/26</t>
  </si>
  <si>
    <t>کشتیرانی دریای خزر</t>
  </si>
  <si>
    <t>حخزر</t>
  </si>
  <si>
    <t>کویر تایر</t>
  </si>
  <si>
    <t>پکویر</t>
  </si>
  <si>
    <t>کیسون</t>
  </si>
  <si>
    <t>کیمیای زنجان گستران</t>
  </si>
  <si>
    <t>کیمیا</t>
  </si>
  <si>
    <t>کیمیدارو</t>
  </si>
  <si>
    <t>دکیمی</t>
  </si>
  <si>
    <t>گازلوله</t>
  </si>
  <si>
    <t>پلوله</t>
  </si>
  <si>
    <t>گروه صنعتی پاکشو</t>
  </si>
  <si>
    <t>پاکشو</t>
  </si>
  <si>
    <t>1397/11/01</t>
  </si>
  <si>
    <t>گروه مپنا</t>
  </si>
  <si>
    <t>رمپنا</t>
  </si>
  <si>
    <t>1397/12/01</t>
  </si>
  <si>
    <t>گل گهر</t>
  </si>
  <si>
    <t>کگل</t>
  </si>
  <si>
    <t>گلتاش</t>
  </si>
  <si>
    <t>شگل</t>
  </si>
  <si>
    <t>گلوکوزان</t>
  </si>
  <si>
    <t>غگل</t>
  </si>
  <si>
    <t>گوشت مرغ ماهان</t>
  </si>
  <si>
    <t>زماهان</t>
  </si>
  <si>
    <t>مجتمع صنایع و معادن احیاء سپاهان</t>
  </si>
  <si>
    <t>واحیا</t>
  </si>
  <si>
    <t>مخابرات ایران</t>
  </si>
  <si>
    <t>اخابر</t>
  </si>
  <si>
    <t>مس باهنر</t>
  </si>
  <si>
    <t>فباهنر</t>
  </si>
  <si>
    <t>معادن منگنز ایران</t>
  </si>
  <si>
    <t>کمنگنز</t>
  </si>
  <si>
    <t>معدنی املاح ایران</t>
  </si>
  <si>
    <t>شاملا</t>
  </si>
  <si>
    <t>ملی سرب و روی</t>
  </si>
  <si>
    <t>فسرب</t>
  </si>
  <si>
    <t>1398/02/16</t>
  </si>
  <si>
    <t>ملی صنایع مس ایران</t>
  </si>
  <si>
    <t>فملی</t>
  </si>
  <si>
    <t>مواد داروپخش</t>
  </si>
  <si>
    <t>دتماد</t>
  </si>
  <si>
    <t>1398/02/09</t>
  </si>
  <si>
    <t>موتوژن</t>
  </si>
  <si>
    <t>بموتو</t>
  </si>
  <si>
    <t>نفت ایرانول</t>
  </si>
  <si>
    <t>شرانل</t>
  </si>
  <si>
    <t>نفت بهران</t>
  </si>
  <si>
    <t>شبهرن</t>
  </si>
  <si>
    <t>نفت پارس</t>
  </si>
  <si>
    <t>شنفت</t>
  </si>
  <si>
    <t>نفت پاسارگاد</t>
  </si>
  <si>
    <t>شپاس</t>
  </si>
  <si>
    <t>نفت سپاهان</t>
  </si>
  <si>
    <t>شسپا</t>
  </si>
  <si>
    <t>نوش پونه مشهد</t>
  </si>
  <si>
    <t>غپونه</t>
  </si>
  <si>
    <t>نیروترانس</t>
  </si>
  <si>
    <t>بنیرو</t>
  </si>
  <si>
    <t>نیروکلر</t>
  </si>
  <si>
    <t>شکلر</t>
  </si>
  <si>
    <t>1398/05/31</t>
  </si>
  <si>
    <t>نیروگاه زاگرس کوثر</t>
  </si>
  <si>
    <t>بزاگرس</t>
  </si>
  <si>
    <t>1397/11/30</t>
  </si>
  <si>
    <t>همکاران سیستم</t>
  </si>
  <si>
    <t>سیستم</t>
  </si>
  <si>
    <t>واسپاری ملت</t>
  </si>
  <si>
    <t>ولملت</t>
  </si>
  <si>
    <t>ویتانا</t>
  </si>
  <si>
    <t>غویتا</t>
  </si>
  <si>
    <t>1398/01/26</t>
  </si>
  <si>
    <t>1395/09/30</t>
  </si>
  <si>
    <t>1395/12/29</t>
  </si>
  <si>
    <t>1394/12/29</t>
  </si>
  <si>
    <t>1395/06/31</t>
  </si>
  <si>
    <t>1395/03/31</t>
  </si>
  <si>
    <t>1395/08/30</t>
  </si>
  <si>
    <t>1395/04/31</t>
  </si>
  <si>
    <t>1395/10/30</t>
  </si>
  <si>
    <t>1391/12/29</t>
  </si>
  <si>
    <t>1395/02/31</t>
  </si>
  <si>
    <t>1394/06/31</t>
  </si>
  <si>
    <t>جمع درآمدها مجمع94-95</t>
  </si>
  <si>
    <t>ارزش روز95</t>
  </si>
  <si>
    <t>سهام معامله شده در یکسال</t>
  </si>
  <si>
    <t>نماد</t>
  </si>
  <si>
    <t xml:space="preserve">فروش تعدیلی یکساله </t>
  </si>
  <si>
    <t>بهای تمام شده تعدیلی یکساله</t>
  </si>
  <si>
    <t>سود خالص تعدیلی یکساله</t>
  </si>
  <si>
    <t>نسبت بدهی به مطالبات ، وجوه نقد، پیش پرداخت ها ، موجودی مواد و کالا</t>
  </si>
  <si>
    <t>نسبت بدهی به فروش</t>
  </si>
  <si>
    <t>نسبت بهای تمام شده کالا به فروش</t>
  </si>
  <si>
    <t>نسبت سود خالص به ارزش بازار</t>
  </si>
  <si>
    <t>رشد فروش طی سه سال</t>
  </si>
  <si>
    <t>رشد ارزش بازار طی سه سال</t>
  </si>
  <si>
    <t>نسبت سهام معامله شده در یکسال به ارزش بازار</t>
  </si>
  <si>
    <t>مطالبات،وجوه نقد،پیش پرداختها،موجودی مواد و کالا</t>
  </si>
  <si>
    <t>بدهی</t>
  </si>
  <si>
    <t>میانگین</t>
  </si>
  <si>
    <t>سهام معامله شده در روز</t>
  </si>
  <si>
    <t>سهام معامله شده در دو روز</t>
  </si>
  <si>
    <t>سهام معامله شده در یک هفته</t>
  </si>
  <si>
    <t>سهام معامله شده در دو هفته</t>
  </si>
  <si>
    <t>بازده روز</t>
  </si>
  <si>
    <t>بازده دو روز</t>
  </si>
  <si>
    <t>بازده یک هفته</t>
  </si>
  <si>
    <t>بازده دو هفته</t>
  </si>
  <si>
    <t>رتبه</t>
  </si>
  <si>
    <t>رتبه نهایی</t>
  </si>
  <si>
    <t>هشدار در مورد ریسک های سیستمی</t>
  </si>
  <si>
    <t>یک- از این هفته 200 شرکت رتبه بندی می شوند و بهترین شرکت ها بر اساس شاخص انتخاب می شوند</t>
  </si>
  <si>
    <t>دو- انتخاب شرکت های برتر به این معنا نیست که اینها در وضعیت موجود ، مناسب ترین شرکت ها برای خرید سهام اند بلکه به این معناست که در وضع موجود اینها بهترین شرکت های بورسی از منظر شاخص های فاندامنتال هستند</t>
  </si>
  <si>
    <t xml:space="preserve">سه - ریسک ژئوپلیتیک رو به رشد است اما آثار ریسک ژئوپلیتیک در بورس تخلیه نشده است ، دارندگان سهام در هفته آینده باید به شدت مراقب این ریسک باشند </t>
  </si>
  <si>
    <t>چهار - رشد ریسک ژئوپلیتیک ( قرار گرفتن شرکت های بورسی در لیست تحریم ) در هفته آینده ممکن است باعث شود بهترین شرکت های بورسی نیز ( حتی لیست این صفحه ) دچار افت قیمت شود ، تکرار می کنم حتی لیست شرکت های برتر این هفته ممکن است دچار فشار نزولی شود</t>
  </si>
  <si>
    <t>پنج - خریداران سهام دو الویت داشته باشند ، اولویت اول اینکه مراقب ریسک های ژئوپلیتیک باشند و الویت دوم اینکه الوویت اول را فراموش نکنند</t>
  </si>
  <si>
    <t>(( پیش شرط خرید ))</t>
  </si>
  <si>
    <r>
      <rPr>
        <b/>
        <sz val="12"/>
        <color rgb="FFFF0000"/>
        <rFont val="Calibri"/>
        <family val="2"/>
      </rPr>
      <t>نکته1</t>
    </r>
    <r>
      <rPr>
        <b/>
        <sz val="12"/>
        <color rgb="FF000000"/>
        <rFont val="Calibri"/>
        <family val="2"/>
      </rPr>
      <t>: فقط کسانی در بازارموفق باقی می مانند که اشتباهات خود را درکسب و کار ادامه ندهند، فقط کسانی اشتباهات خود را در معامله گری ادامه نمی دهند که در صدد رفع اشتباهات خود در معامله گری باشند، فقط وقتی در صدد رفع اشتباهات خود در معامله گری برمی آیند که مسئولیت اشتباهات خود را بر عهده بگیرند، فقط کسانی در صدد رفع اشتباهات خود در معامله گری بر می آیند که بر اساس گفته دیگران نه بخرند و نه بفروشند ، اما مشاوره باید انجام شود ، هدف از مشاوره افزایش قدرت تحلیل شماست ، هدف از مشاوره این نیست که کسی به جای فرد و برای فرد تصمیم بگیرد ، هدف از مشاوره ، غنی شدن طرفین است ، هدف از مشاوره این نیست که کسی مسئولیت اشتباهات فعال اقتصادی را بر عهده بگیرد*</t>
    </r>
  </si>
  <si>
    <r>
      <rPr>
        <b/>
        <sz val="12"/>
        <color rgb="FFFF0000"/>
        <rFont val="Calibri"/>
        <family val="2"/>
      </rPr>
      <t>نکته 2 -</t>
    </r>
    <r>
      <rPr>
        <b/>
        <sz val="12"/>
        <color rgb="FF000000"/>
        <rFont val="Calibri"/>
        <family val="2"/>
      </rPr>
      <t xml:space="preserve"> بسته هر هفته ارسال میشود ، هزینه هر هفته 100 هزار تومان  است</t>
    </r>
  </si>
  <si>
    <r>
      <rPr>
        <b/>
        <sz val="12"/>
        <color rgb="FFFF0000"/>
        <rFont val="Calibri"/>
        <family val="2"/>
      </rPr>
      <t>نکته 3 -</t>
    </r>
    <r>
      <rPr>
        <b/>
        <sz val="12"/>
        <color rgb="FF000000"/>
        <rFont val="Calibri"/>
        <family val="2"/>
      </rPr>
      <t xml:space="preserve"> هر هفته با 15 شاخص ، سودآورترین و بهره ورترین شرکتها انتخاب میشوند(انتخاب از بین 100شرکتی  است که 85%  سود بورس و فرابورس را کسب کرده اند)</t>
    </r>
  </si>
  <si>
    <r>
      <rPr>
        <b/>
        <sz val="12"/>
        <color rgb="FFFF0000"/>
        <rFont val="Calibri"/>
        <family val="2"/>
      </rPr>
      <t>نکته 4</t>
    </r>
    <r>
      <rPr>
        <b/>
        <sz val="12"/>
        <color rgb="FF000000"/>
        <rFont val="Calibri"/>
        <family val="2"/>
      </rPr>
      <t xml:space="preserve"> </t>
    </r>
    <r>
      <rPr>
        <b/>
        <sz val="12"/>
        <color rgb="FFFF0000"/>
        <rFont val="Calibri"/>
        <family val="2"/>
      </rPr>
      <t>-</t>
    </r>
    <r>
      <rPr>
        <b/>
        <sz val="12"/>
        <color rgb="FF000000"/>
        <rFont val="Calibri"/>
        <family val="2"/>
      </rPr>
      <t xml:space="preserve"> برخی شرکتها ممکن است سودآورترین و بهره ورترین شرکتها باشند اما سهم آنها بیش از حد گران باشد لذا شرکتهای سودآور و بهره ور  اما گران از لیست حذف میشوند</t>
    </r>
  </si>
  <si>
    <r>
      <rPr>
        <b/>
        <sz val="12"/>
        <color rgb="FFFF0000"/>
        <rFont val="Calibri"/>
        <family val="2"/>
      </rPr>
      <t>نکته5 -</t>
    </r>
    <r>
      <rPr>
        <b/>
        <sz val="12"/>
        <color rgb="FF000000"/>
        <rFont val="Calibri"/>
        <family val="2"/>
      </rPr>
      <t xml:space="preserve"> در بورس ، سهامدار موفق ، کسی است که بداند یک سهم را چه زمانی بخرد و چه زمانی بفروشد ، لذا چیزی به نام یک سهم خوب برای همیشه  وجود ندارد ، یک سهم خوب با حبابی شدن سهم به سرعت ممکن است به یک سهم بد تبدیل شود</t>
    </r>
  </si>
  <si>
    <r>
      <rPr>
        <b/>
        <sz val="12"/>
        <color rgb="FFFF0000"/>
        <rFont val="Calibri"/>
        <family val="2"/>
      </rPr>
      <t>نکته 6 -</t>
    </r>
    <r>
      <rPr>
        <b/>
        <sz val="12"/>
        <color rgb="FF000000"/>
        <rFont val="Calibri"/>
        <family val="2"/>
      </rPr>
      <t xml:space="preserve"> هدف از مشاوره این است که اگر از یک منظر به یک قضیه نگاه می کنند ، از دو منظر نگاه کنند ، اگر از دو منظر به یک مسئله نگاه می کنند از ده منظر نگاه کنند ، هدف از مشاوره پیدا کردن وسعت دید است (در این بسته 7ریسک فاندامنتال، 8ریسک تکنیکال ، 7ریسک سیستمی ، 8 ریسک عملیاتی و 40 ریسک شخصی آموزش داده میشود) اما هدف از مشاوره این نیست که اگر فرد ضرر کرد طلبکار کسی شود ، اگر با کسی مشورت میشود و بعد فرد مشورت کننده با فرافکنی می خواهند مسئولیت اشتباهات خود را به عهده مشاور بیندازد ، پس از مدتی هیچ کس به چنین فردی مشاوره نمی دهد ، فقط کسانی از بسته ما استفاده کنند که می خواهند وسعت دید پیدا کنند و اگر زیان کردند خود مسئولیت آن را به عهده می گیرند ، با این شرط بسته ما را خریداری کنید</t>
    </r>
  </si>
  <si>
    <t>(( آموزش 50 عامل در خرید سهام ))</t>
  </si>
  <si>
    <r>
      <rPr>
        <b/>
        <sz val="12"/>
        <color rgb="FFFF0000"/>
        <rFont val="Calibri"/>
        <family val="2"/>
      </rPr>
      <t xml:space="preserve"> گام اول</t>
    </r>
    <r>
      <rPr>
        <b/>
        <sz val="12"/>
        <color rgb="FF000000"/>
        <rFont val="Calibri"/>
        <family val="2"/>
      </rPr>
      <t xml:space="preserve"> : 77% سود خالص بورس به 40 شرکت ، 85% سود خالص بورس به 100 شرکت  و 88% سود خالص بورس به 200 شرکت تعلق دارد و بقیه شرکتها در رتبه بندی حذف شده اند ، توضیح اینکه شرکت های حذف شده در رتبه بندی تنها 12% سود خالص بورس را تشکیل می دهند </t>
    </r>
  </si>
  <si>
    <r>
      <rPr>
        <b/>
        <sz val="12"/>
        <color rgb="FFFF0000"/>
        <rFont val="Calibri"/>
        <family val="2"/>
      </rPr>
      <t>گام دوم</t>
    </r>
    <r>
      <rPr>
        <b/>
        <sz val="12"/>
        <color rgb="FF000000"/>
        <rFont val="Calibri"/>
        <family val="2"/>
      </rPr>
      <t xml:space="preserve"> :شرکتهای به شدت بدهکار حذف شده اند، برای شناخت شرکتهای به شدت بدهکار از دو سنجه استفاده میشود                                                                                                                                                                   یک -شرکتهایی که نسبت بدهی به (مطالبات،وجوه نقد،سفارشات و پیش پرداختها،موجودی مواد و موجودی کالا) اگر از 84% بیشتر بود شرکت از رتبه بندی حذف میشود                                                                                  دو- شرکتهایی که نسبت بدهی به فروش (تعدیل شده یکساله) بیش  از 65% باشد از  رتبه بندی حذف میشود</t>
    </r>
  </si>
  <si>
    <r>
      <rPr>
        <b/>
        <sz val="12"/>
        <color rgb="FFFF0000"/>
        <rFont val="Calibri"/>
        <family val="2"/>
      </rPr>
      <t>گام سوم</t>
    </r>
    <r>
      <rPr>
        <b/>
        <sz val="12"/>
        <color rgb="FF000000"/>
        <rFont val="Calibri"/>
        <family val="2"/>
      </rPr>
      <t xml:space="preserve"> : شرکتهایی که نسبت بهای تمام شده کالا به فروش تعدیل شده یکساله بیش از 75% باشد حذف میشوند</t>
    </r>
  </si>
  <si>
    <r>
      <rPr>
        <b/>
        <sz val="12"/>
        <color rgb="FFFF0000"/>
        <rFont val="Calibri"/>
        <family val="2"/>
      </rPr>
      <t>گام چهارم</t>
    </r>
    <r>
      <rPr>
        <b/>
        <sz val="12"/>
        <color rgb="FF000000"/>
        <rFont val="Calibri"/>
        <family val="2"/>
      </rPr>
      <t xml:space="preserve"> : شرکتهایی که رشد فروش طی سه سال گذشته کمتر از 70% باشد از رتبه بندی حذف میشوند  </t>
    </r>
  </si>
  <si>
    <r>
      <rPr>
        <b/>
        <sz val="12"/>
        <color rgb="FFFF0000"/>
        <rFont val="Calibri"/>
        <family val="2"/>
      </rPr>
      <t>گام پنجم</t>
    </r>
    <r>
      <rPr>
        <b/>
        <sz val="12"/>
        <color rgb="FF000000"/>
        <rFont val="Calibri"/>
        <family val="2"/>
      </rPr>
      <t xml:space="preserve"> : شرکتهایی که نسبت سود خالص (تعدیل شده یکساله) به ارزش روز شرکت کمتر از 20% باشد از رتبه بندی حذف میشوند</t>
    </r>
  </si>
  <si>
    <r>
      <rPr>
        <b/>
        <sz val="12"/>
        <color rgb="FFFF0000"/>
        <rFont val="Calibri"/>
        <family val="2"/>
      </rPr>
      <t>گام ششم</t>
    </r>
    <r>
      <rPr>
        <b/>
        <sz val="12"/>
        <color rgb="FF000000"/>
        <rFont val="Calibri"/>
        <family val="2"/>
      </rPr>
      <t xml:space="preserve"> : شرکتهایی که رشد ارزش بازار طی سه سال بیش از 290% باشد از سیستم رتبه بندی حذف میشوند</t>
    </r>
  </si>
  <si>
    <r>
      <rPr>
        <b/>
        <sz val="12"/>
        <color rgb="FFFF0000"/>
        <rFont val="Calibri"/>
        <family val="2"/>
      </rPr>
      <t>گام هفتم</t>
    </r>
    <r>
      <rPr>
        <b/>
        <sz val="12"/>
        <color rgb="FF000000"/>
        <rFont val="Calibri"/>
        <family val="2"/>
      </rPr>
      <t xml:space="preserve"> : شرکتهایی که سهام معامله شده در یکسال به ارزش روز بازار کمتر از 10% باشد حذف میشوند</t>
    </r>
  </si>
  <si>
    <t xml:space="preserve"> نکته 1: در رتبه بندی تکنیکال، بازده از کمترین به بیشترین امتیاز داده شده است و سهام معامله شده از بیشترین به کمترین </t>
  </si>
  <si>
    <r>
      <t xml:space="preserve">  </t>
    </r>
    <r>
      <rPr>
        <b/>
        <sz val="20"/>
        <color rgb="FFFF0000"/>
        <rFont val="Calibri"/>
        <family val="2"/>
      </rPr>
      <t xml:space="preserve"> ((</t>
    </r>
    <r>
      <rPr>
        <b/>
        <sz val="20"/>
        <color rgb="FF000000"/>
        <rFont val="Calibri"/>
        <family val="2"/>
      </rPr>
      <t xml:space="preserve">  </t>
    </r>
    <r>
      <rPr>
        <b/>
        <sz val="20"/>
        <color rgb="FFFF0000"/>
        <rFont val="Calibri"/>
        <family val="2"/>
      </rPr>
      <t>ریسک های سیستمی))</t>
    </r>
    <r>
      <rPr>
        <b/>
        <sz val="20"/>
        <color rgb="FF000000"/>
        <rFont val="Calibri"/>
        <family val="2"/>
      </rPr>
      <t xml:space="preserve">  </t>
    </r>
  </si>
  <si>
    <t>شرکتهایی که در رتبه بندی، واجد بالاترین امتیاز بندی میشوند دو ویژگی شاخص دارند</t>
  </si>
  <si>
    <r>
      <t xml:space="preserve"> الف - </t>
    </r>
    <r>
      <rPr>
        <b/>
        <sz val="12"/>
        <color rgb="FFFF0000"/>
        <rFont val="Calibri"/>
        <family val="2"/>
      </rPr>
      <t>انرژی محور اند</t>
    </r>
  </si>
  <si>
    <r>
      <t xml:space="preserve">ب - </t>
    </r>
    <r>
      <rPr>
        <b/>
        <sz val="12"/>
        <color rgb="FFFF0000"/>
        <rFont val="Calibri"/>
        <family val="2"/>
      </rPr>
      <t>صادرات محور اند</t>
    </r>
  </si>
  <si>
    <t>بر بنیاد مطالب فوق، قیمت نفت و قیمت دلار بر ارزش سهام آنها به شدت تاثیر دارد لذا هر نوع تغییر در قیمت نفت و قیمت دلار در ایران بر ارزش سهام آنها به شدت موثر است ، 16 شاخصی که بر اساس آن شرکتها رتبه بندی شد کافی برای خرید نیست و باید به قیمت نفت و قیمت دلار در ایران نیز توجه کرد</t>
  </si>
  <si>
    <t>((هشدار به خریداران سهام))</t>
  </si>
  <si>
    <t>الف- شما سهام نمی خرید شما دارید نفت را به قیمت روز جهانی می خرید لذا اگر قیمت نفت بالا رفت ارزش سهام شما بالا می رود و اگر قیمت نفت ، کاهش یافت ارزش سهام کاهش می یابد و شما متضرر میشوید</t>
  </si>
  <si>
    <t>ب- شما سهام نمی خرید شما دارید دلار را به نرخ روز می خرید ، اگر دلار افزایش قیمت یافت شما سود می کنید و اگر دلار کاهش ارزش یافت شما با خریدن آن سهم ضرر می کنید</t>
  </si>
  <si>
    <t xml:space="preserve">افزایش قابل ملاحظه ارزش سهام در شهریور و مهرماه به سبب افزایش نرخ دلار تا 19200 تومان و افزایش قیمت نفت به بشکه ای 86 دلار بود </t>
  </si>
  <si>
    <t xml:space="preserve">سقوط سنگین ارزش سهام در آبان ماه به سبب سقوط قیمت دلار به حدود 10 هزارتومان و قیمت نفت به نزدیک 50 دلار بود </t>
  </si>
  <si>
    <t>افزایش تامل برانگیز ارزش سهام در یکماه گذشته به سبب افزایش 7 تا 8 دلاری قیمت نفت و افزایش نرخ دلار بود</t>
  </si>
  <si>
    <r>
      <rPr>
        <b/>
        <sz val="18"/>
        <color rgb="FFFF0000"/>
        <rFont val="Calibri"/>
        <family val="2"/>
      </rPr>
      <t xml:space="preserve">ریسک سیستمی سوم </t>
    </r>
    <r>
      <rPr>
        <b/>
        <sz val="18"/>
        <color theme="1"/>
        <rFont val="Calibri"/>
        <family val="2"/>
      </rPr>
      <t>:</t>
    </r>
  </si>
  <si>
    <t xml:space="preserve">روزانه معادل ارزش حرارتی 1.4 میلیون بشکه نفت خام، گاز به صنعت کشور تحویل میشود و پولی بابت آن دریافت نمیشود، سود شرکت های بورسی تا 80% ناشی از یارانه انرژی است ، شما سهام نمی خرید شما فرض می کنید یارانه انرژی در همین سطح حفظ میشود </t>
  </si>
  <si>
    <r>
      <rPr>
        <b/>
        <sz val="18"/>
        <color rgb="FFFF0000"/>
        <rFont val="Calibri"/>
        <family val="2"/>
      </rPr>
      <t>ریسک سیستمی چهارم</t>
    </r>
    <r>
      <rPr>
        <b/>
        <sz val="18"/>
        <color theme="1"/>
        <rFont val="Calibri"/>
        <family val="2"/>
      </rPr>
      <t xml:space="preserve">  :</t>
    </r>
  </si>
  <si>
    <t>سودی که بانک ها به سپرده می دهند از محل زیان وام گیرنده و زیان بانک است و این تا ابد ادامه نخواهد داشت، شما سهام نمی خرید شما با این پیش فرض سهام می خرید که این وضعیت ادامه خواهد داشت</t>
  </si>
  <si>
    <r>
      <rPr>
        <b/>
        <sz val="18"/>
        <color rgb="FFFF0000"/>
        <rFont val="Calibri"/>
        <family val="2"/>
      </rPr>
      <t>ریسک سیستمی پنجم</t>
    </r>
    <r>
      <rPr>
        <b/>
        <sz val="18"/>
        <color theme="1"/>
        <rFont val="Calibri"/>
        <family val="2"/>
      </rPr>
      <t xml:space="preserve"> :</t>
    </r>
  </si>
  <si>
    <t xml:space="preserve">نرخ ارز تابع سطح موجود تحریم است ، اگر توافق شود و تحریم ها کاهش یابد یا لغو شود ، نه ارز نرخ موجود را دارد و نه سهام ، شما سهام نمی خرید شما با این پیش فرض سهام می خرید که سطح موجود تحریم ، تداوم خواهد داشت </t>
  </si>
  <si>
    <r>
      <rPr>
        <b/>
        <sz val="18"/>
        <color rgb="FFFF0000"/>
        <rFont val="Calibri"/>
        <family val="2"/>
      </rPr>
      <t>ریسک سیستمی ششم</t>
    </r>
    <r>
      <rPr>
        <b/>
        <sz val="18"/>
        <color theme="1"/>
        <rFont val="Calibri"/>
        <family val="2"/>
      </rPr>
      <t xml:space="preserve"> :</t>
    </r>
  </si>
  <si>
    <t xml:space="preserve">اقتصاد جهان یکبار در سال 2001 و بار دوم در سال 2008 دچار فروپاشی شد و ارزش دلار چهل درصد سقوط کرد و قیمت نفت خام هم 35 دلار شد ، دیر یا زود اقتصاد غرب مجددا دچار فروپاشی میشود ، شما سهام نمی خرید شما با این پیش فرض سهام می خرید که فروپاشی دیگری در کار نیست </t>
  </si>
  <si>
    <r>
      <rPr>
        <b/>
        <sz val="18"/>
        <color rgb="FFFF0000"/>
        <rFont val="Calibri"/>
        <family val="2"/>
      </rPr>
      <t>ریسک سیستمی هفتم</t>
    </r>
    <r>
      <rPr>
        <b/>
        <sz val="18"/>
        <color theme="1"/>
        <rFont val="Calibri"/>
        <family val="2"/>
      </rPr>
      <t xml:space="preserve"> :</t>
    </r>
  </si>
  <si>
    <t>پول به سمت مسکن نمی رود ، وقتی پول به سمت مسکن نمی رود به سمت بازارهای دیگر می رود ، شما در این شرایط دارید سهام می خرید</t>
  </si>
  <si>
    <t>((ریسک عملیاتی))</t>
  </si>
  <si>
    <t>گام اول- در خرید سهام حد ضرر تعریف کنید(در وضعیت موجود 10% )</t>
  </si>
  <si>
    <t>گام دوم - با بیش از 30% از دارایی خود وارد بورس نشوید</t>
  </si>
  <si>
    <t xml:space="preserve">گام سوم - اگر در خرید سهام  10% زیان کردید سهام خود را بفروشید و از آن معامله خارج شوید </t>
  </si>
  <si>
    <t xml:space="preserve">گام چهارم - فقط سهامی را خریداری کنید که بتوانید حد ضرر 10% را اعمال کنید . شرکتهایی که بازار گردان ندارند به هنگام بحران در بورس کسی سهام آنها را نمیخرد و لذا اعمال حد ضرر 10% ممکن نیست بنابراین خرید سهام شرکتهایی که بازارگردان ندارند توصیه نمیشود </t>
  </si>
  <si>
    <t xml:space="preserve">گام پنجم- سهام شرکتهای کوچک در بحرانهای بورسی خریداری ندارد و لذا اعمال حد ضرر ممکن نیست و خرید آن توصیه نمیشود </t>
  </si>
  <si>
    <t xml:space="preserve">گام ششم - برای چهل شرکتی که 87% سود خالص بورس را پوشش داده اند حد ضرر 10% قابل اعمال است </t>
  </si>
  <si>
    <t xml:space="preserve">گام هفتم - اگر خریدار سهام به منشور معاملاتی در بخش ریسک عملیاتی وفادار بماند حداکثر ضرر او معادل 3% کل دارایی او خواهد بود زیرا با 30% از کل دارایی وارد بورس شده و با 10 % زیان که معادل 3% کل دارایی است از معامله خارج میشود </t>
  </si>
  <si>
    <r>
      <t xml:space="preserve"> </t>
    </r>
    <r>
      <rPr>
        <b/>
        <sz val="24"/>
        <color rgb="FFFF0000"/>
        <rFont val="Calibri"/>
        <family val="2"/>
      </rPr>
      <t xml:space="preserve">ریسک های شخصی </t>
    </r>
  </si>
  <si>
    <t>یک -تا خانه نداشته باشید ، سهام نخرید</t>
  </si>
  <si>
    <t xml:space="preserve">دو - معامله گر باید درآمد کافی برای هزینه زندگی شخصی خود داشته باشد تا تمرکز خود را در مسیر معامله گری از دست ندهد </t>
  </si>
  <si>
    <t>سه- به امید بورس، کار فعلی خود را ترک نکنید</t>
  </si>
  <si>
    <t xml:space="preserve">چهار - وارد معامله ای نشوید که اگر پیش بینی شما از آینده آن سهم ،اشتباه از آب درآمد ، بیش از 30% از دارایی شما در معرض ریسک باشد </t>
  </si>
  <si>
    <t xml:space="preserve">پنج - کسی که قدرت تحلیل ندارد وارد بورس نشود </t>
  </si>
  <si>
    <t>شش- آدم موفق باید پشتکار داشته باشد، کسی که شخصیتا پشتکار ندارد در معامله گری موفق نخواهد بود</t>
  </si>
  <si>
    <t>هفت - کسی که شخصیتا با نظم و دیسیپلین نیست در معامله گری موفق نخواهد بود</t>
  </si>
  <si>
    <t>هشت - هر کس باید یک استراتژی معاملاتی متناسب با شخصیت خود داشته باشد، هرکس که فکر می کند یک استراتژی معاملاتی وجود دارد که برای همه خوب است ، در معامله گری موفق نخواهد بود</t>
  </si>
  <si>
    <t>نه - وقتی در بورس موفق میشوید ریسک پذیری شما بالا می رود عامل شکست بعضا ، جذابیت موفقیت های گذشته است</t>
  </si>
  <si>
    <t xml:space="preserve">ده - مسئولیت اشتباهات خود در خرید سهام را بپذیرید، اگر مسئولیت اشتباهات خود را نپذیرید در صدد رفع آن بر نمی آیید </t>
  </si>
  <si>
    <t xml:space="preserve">یازده - بر اساس گفته دیگران ، سهام نخرید </t>
  </si>
  <si>
    <t>دوازده - این شما هستید که مسئول ضرر یا زیان خود هستید و این شرط موفقیت است</t>
  </si>
  <si>
    <t>سیزده - قبل از ورود به بورس ، کاغذی معامله کنید و صحت تحلیل های خود را راستی آزمایی کنید</t>
  </si>
  <si>
    <t>چهارده - دلیل ندارد همیشه معامله کنید ، بعضی وقتها هم باید غیر فعال بود</t>
  </si>
  <si>
    <t>پانزده - اول حفظ سرمایه و بعد کسب سود ، شما در یک معامله سود نکنید بهتر از این است که ضرر کنید</t>
  </si>
  <si>
    <t>شانزده - وقتی سهام می خرید استراتژی خروج داشته باشید</t>
  </si>
  <si>
    <t>هفده- یک پرینت از سهام هایی که خرید کرده اید تهیه کنید و در اتاق خود نصب کنید و آینده آن را از دید خودتان ترسیم کنید به این وسیله کمک میکنید تا رفتارهای بازار را بهتر بشناسید</t>
  </si>
  <si>
    <t>هیجده - بر اساس 50 فاکتور در مورد خرید سهم تصمیم بگیرید اگر فرصت و حوصله تصمیم گیری بر اساس 50 فاکتور را ندارید وارد بورس نشوید</t>
  </si>
  <si>
    <t xml:space="preserve">نوزده - کسانی که بر اساس یک فاکتور تصمیم می گیرند آدم های فقیر اند </t>
  </si>
  <si>
    <t xml:space="preserve">بیست - آدم ثروتمند کسی است که بر اساس 50 فاکتور تصمیم می گیرد </t>
  </si>
  <si>
    <t>بیست و یک - 50 فاکتور با هم متضاد و متناقض اند اینگونه نیست که 50 فاکتور در تایید هم باشند</t>
  </si>
  <si>
    <t xml:space="preserve">بیست و دو - آدم ثروتمند کسی است که می تواند بین 50 عامل متضاد و متناقض ، هماهنگی ایجاد کند ، تفاوت انسان های فقیر و ثروتمند در هنر هماهنگی آنها بین عوامل متضاد و متناقض است </t>
  </si>
  <si>
    <t xml:space="preserve">بیست و سه - تا اشتباه یک معامله را پی نبرده اید معامله بعدی را انجام ندهید </t>
  </si>
  <si>
    <t>بیست و چهار - در تحقیق انجام شده در دانشگاه هاروارد ، در 98% موارد ، فعال اقتصادی در مورد علل شکست در بیزینس دچار سو تدبیر میشود یعنی علل شکست خود را در بیزینس درست تشخیص نمی دهد</t>
  </si>
  <si>
    <t>بیست و پنج - آدم ثروتمند کسی است که خوب سوال میکند، در تحقیق انجام شده در دانشگاه توکیو آمده است که انسان باید بتواند 80% مسائل را با هفت سوال بفهمد</t>
  </si>
  <si>
    <t>بیست و شش - حتما معاملات خود را بنویسید ، کسی که فرهنگ مکتوب ندارد نباید وارد کار معامله گری شود ، کسی که معاملات خود را ننویسد اشتباهات خود را نمیفهمد</t>
  </si>
  <si>
    <t>بیست و هفت - هر روز تجربه خود را در معامله گری بدون ویرایش و تفکر در یک تا دو خط بنویسید ، در دوره های یکساله به این تجارب مراجعه کنید ، بعضا متنفر میشوید که روزگاری آنگونه می اندیشیدید واین باعث رشد شما میشود</t>
  </si>
  <si>
    <t>بیست و هشت - خارج از محیط معامله گری معامله نکنید با تلفن همراه معامله نکنید</t>
  </si>
  <si>
    <t>بیست ونه - سعی کنید اطراف خود را با آدم های موفق در بیزینس احاطه کنید نه کسانی که در بیزینس شکست خورده اند</t>
  </si>
  <si>
    <t>سی - شما باید یاد بگیرید با بازیگرهای بزرگ در بازار بورس ، کار کنید</t>
  </si>
  <si>
    <t>سی و یک - کانال های تلگرامی بعضا چیزهایی می گویند که ما دوست داریم بشنویم نه چیزهایی که به کمک آن میشود پول بیشتری به دست آورد</t>
  </si>
  <si>
    <t xml:space="preserve">سی و دو - مراقب تله های خلاف روند ، در بازار بورس باشید </t>
  </si>
  <si>
    <t xml:space="preserve">سی و سه - وارد بازارهای پیر نشوید ، سهام شرکتهای از منظر تکنولوژی قدیمی را نخرید </t>
  </si>
  <si>
    <t xml:space="preserve">سی و چهار - باید پول داشت وقتی حباب اعتبار شکست سهام خوب را خرید </t>
  </si>
  <si>
    <t>سی و پنج - باید پول داشت وقتی حباب اعتبار شکست و در پی آن حباب دارایی ترکید ، دارایی خرید</t>
  </si>
  <si>
    <t>سی و شش - 20% از دارایی هر فردی باید نفت ارزان باشد ، ایرانی که نمیتواند نفت ارزان بخرد اما سهام شرکتهای بورسی انرژی محور با قیمت نفت رابطه یک به یک دارد</t>
  </si>
  <si>
    <t xml:space="preserve">سی و هفت - شناخت بازیگران بازار : اگر بازیگران  بازار را در هر بخش بورس نمی شناسید وارد آن بازار نشوید </t>
  </si>
  <si>
    <t xml:space="preserve">سی وهشت - با دقت حداکثری مراقب حجم زیاد معاملات بازیگران بزرگ داخل بازار باشید </t>
  </si>
  <si>
    <t xml:space="preserve">سی ونه - همیشه عمق بازار را در مقام مقایسه با گذشته رصد کنید  ،اگر حجم معاملات به شدت رو به کاهش باشد به این سیگنال واکنش حداکثری نشان دهید </t>
  </si>
  <si>
    <t xml:space="preserve">در مشاوره دو پرسش مطرح میشود </t>
  </si>
  <si>
    <r>
      <t xml:space="preserve">الف </t>
    </r>
    <r>
      <rPr>
        <b/>
        <sz val="12"/>
        <color theme="1"/>
        <rFont val="Times New Roman"/>
        <family val="1"/>
      </rPr>
      <t>–</t>
    </r>
    <r>
      <rPr>
        <b/>
        <sz val="12"/>
        <color theme="1"/>
        <rFont val="B Nazanin"/>
        <charset val="178"/>
      </rPr>
      <t xml:space="preserve"> در چه رشته جدیدی سرمایه گذاری شود ؟</t>
    </r>
  </si>
  <si>
    <t>ب- اگر تنها هدف این باشد که پول ، پول بیاورد چه باید کرد ؟</t>
  </si>
  <si>
    <t>الف- در چه رشته جدیدی سرمایه گذاری شود؟</t>
  </si>
  <si>
    <t xml:space="preserve">نود درصد از سود کسب شده در بازار در 14 رشته است اما فقط 10 درصد از فعالین اقتصادی در این 14 رشته اند </t>
  </si>
  <si>
    <t>نود درصد از فعالین اقتصادی در بیرون " 14 رشته سودآور " فعالند</t>
  </si>
  <si>
    <t xml:space="preserve">در 14 رشته سودآور فعال بودن نیاز به مهارت یا امکاناتی دارد که فعال اقتصادی فاقد آن است و حاضر به یادگیری آن مهارت هم نیست </t>
  </si>
  <si>
    <t>((چهارده رشته سود آور))</t>
  </si>
  <si>
    <r>
      <t>یک -</t>
    </r>
    <r>
      <rPr>
        <b/>
        <sz val="7"/>
        <color theme="1"/>
        <rFont val="Times New Roman"/>
        <family val="1"/>
      </rPr>
      <t xml:space="preserve">   </t>
    </r>
    <r>
      <rPr>
        <b/>
        <sz val="12"/>
        <color theme="1"/>
        <rFont val="B Nazanin"/>
        <charset val="178"/>
      </rPr>
      <t>سودآورترین کسب و کار ، تبدیل گاز به محصول است روزانه معادل ارزش حرارتی  1.4 میلیون بشکه نفت خام ، گاز به محصول تبدیل می شود ازقبیل : پتروشیمی ، فولاد ، سیمان ، شیشه سازی</t>
    </r>
  </si>
  <si>
    <r>
      <t>دو -</t>
    </r>
    <r>
      <rPr>
        <b/>
        <sz val="7"/>
        <color theme="1"/>
        <rFont val="Times New Roman"/>
        <family val="1"/>
      </rPr>
      <t xml:space="preserve">     </t>
    </r>
    <r>
      <rPr>
        <b/>
        <sz val="12"/>
        <color theme="1"/>
        <rFont val="B Nazanin"/>
        <charset val="178"/>
      </rPr>
      <t xml:space="preserve">دومین کسب و کار سودآور صادرات غیر قانونی 2.1 میلیون بشکه فرآورده به کشورهای همسایه است مثال </t>
    </r>
  </si>
  <si>
    <t xml:space="preserve">بنزین : در ایران لیتری 1000 تومان و در کشورهای همسایه تا  12 هزار تومان است </t>
  </si>
  <si>
    <r>
      <t>سه -</t>
    </r>
    <r>
      <rPr>
        <b/>
        <sz val="7"/>
        <color theme="1"/>
        <rFont val="Times New Roman"/>
        <family val="1"/>
      </rPr>
      <t xml:space="preserve">   </t>
    </r>
    <r>
      <rPr>
        <b/>
        <sz val="12"/>
        <color theme="1"/>
        <rFont val="B Nazanin"/>
        <charset val="178"/>
      </rPr>
      <t xml:space="preserve">سومین کسب و کار سودآور ، ترانزیت کالا (9 میلیون تن در سال )کالا به آسیای میانه است ، 90 درصد این کالا را در ایران تخلیه شده و معمولا درجا سود 70 درصدی دارد </t>
    </r>
  </si>
  <si>
    <r>
      <t>چهار -</t>
    </r>
    <r>
      <rPr>
        <b/>
        <sz val="7"/>
        <color theme="1"/>
        <rFont val="Times New Roman"/>
        <family val="1"/>
      </rPr>
      <t xml:space="preserve">     </t>
    </r>
    <r>
      <rPr>
        <b/>
        <sz val="12"/>
        <color theme="1"/>
        <rFont val="B Nazanin"/>
        <charset val="178"/>
      </rPr>
      <t xml:space="preserve">چهارمین کسب و کار سودآور صادرات غیر قانونی کالاهایی است که با دلار 4200 تومان در داخل تولید میشود </t>
    </r>
  </si>
  <si>
    <r>
      <t>پنج -</t>
    </r>
    <r>
      <rPr>
        <b/>
        <sz val="7"/>
        <color theme="1"/>
        <rFont val="Times New Roman"/>
        <family val="1"/>
      </rPr>
      <t xml:space="preserve">     </t>
    </r>
    <r>
      <rPr>
        <b/>
        <sz val="12"/>
        <color theme="1"/>
        <rFont val="B Nazanin"/>
        <charset val="178"/>
      </rPr>
      <t xml:space="preserve">پنجمین کسب و کار سودآور استفاده از ارز نیمایی است مثال </t>
    </r>
  </si>
  <si>
    <t xml:space="preserve">کارخانجاتی که از ارز نیمائی استفاده می کنند </t>
  </si>
  <si>
    <r>
      <t>شش -</t>
    </r>
    <r>
      <rPr>
        <b/>
        <sz val="7"/>
        <color theme="1"/>
        <rFont val="Times New Roman"/>
        <family val="1"/>
      </rPr>
      <t xml:space="preserve">     </t>
    </r>
    <r>
      <rPr>
        <b/>
        <sz val="12"/>
        <color theme="1"/>
        <rFont val="B Nazanin"/>
        <charset val="178"/>
      </rPr>
      <t xml:space="preserve">صادرات مواد معدنی به شدت سودآور است </t>
    </r>
  </si>
  <si>
    <r>
      <t>هفت -</t>
    </r>
    <r>
      <rPr>
        <b/>
        <sz val="7"/>
        <color theme="1"/>
        <rFont val="Times New Roman"/>
        <family val="1"/>
      </rPr>
      <t xml:space="preserve">     </t>
    </r>
    <r>
      <rPr>
        <b/>
        <sz val="12"/>
        <color theme="1"/>
        <rFont val="B Nazanin"/>
        <charset val="178"/>
      </rPr>
      <t xml:space="preserve">صادرات گیاهان داروئی به شدت سودآور است </t>
    </r>
  </si>
  <si>
    <r>
      <t>هشت -</t>
    </r>
    <r>
      <rPr>
        <b/>
        <sz val="7"/>
        <color theme="1"/>
        <rFont val="Times New Roman"/>
        <family val="1"/>
      </rPr>
      <t xml:space="preserve">     </t>
    </r>
    <r>
      <rPr>
        <b/>
        <sz val="12"/>
        <color theme="1"/>
        <rFont val="B Nazanin"/>
        <charset val="178"/>
      </rPr>
      <t xml:space="preserve">صادرات مواد کشاورزی و گوشتی به خارج به شدت سودآور است </t>
    </r>
  </si>
  <si>
    <t>بارندگی نسبت به میانگین 50 ساله 45 درصد رشد نشان می دهد که گواه ارتقاء سطح تقاضا در روستاها و شهرهای کوچک روستا محور است</t>
  </si>
  <si>
    <t xml:space="preserve">با بارندگی های اخیر و نرخ موجود ارز کشاورزی به صنعتی بسیار سودآور تبدیل شده است </t>
  </si>
  <si>
    <r>
      <t>نه -</t>
    </r>
    <r>
      <rPr>
        <b/>
        <sz val="7"/>
        <color theme="1"/>
        <rFont val="Times New Roman"/>
        <family val="1"/>
      </rPr>
      <t xml:space="preserve">     </t>
    </r>
    <r>
      <rPr>
        <b/>
        <sz val="12"/>
        <color theme="1"/>
        <rFont val="B Nazanin"/>
        <charset val="178"/>
      </rPr>
      <t xml:space="preserve">بیزینس مرتبط با ضایعات به شدت سودآور است </t>
    </r>
  </si>
  <si>
    <r>
      <t>ده -</t>
    </r>
    <r>
      <rPr>
        <b/>
        <sz val="7"/>
        <color theme="1"/>
        <rFont val="Times New Roman"/>
        <family val="1"/>
      </rPr>
      <t xml:space="preserve"> </t>
    </r>
    <r>
      <rPr>
        <b/>
        <sz val="12"/>
        <color theme="1"/>
        <rFont val="B Nazanin"/>
        <charset val="178"/>
      </rPr>
      <t xml:space="preserve">هشتاد در صد فروش را کسانی انجام می دهند که از 80 درصد رقبا ارزان تر کالا یا خدمات خود را قیمت گذاری می کنند و کسانی می توانند از 80 درصد رقبا ارزان تر بفروشند که از 80 درصد رقبا ارزان تر اداره شوند </t>
    </r>
  </si>
  <si>
    <r>
      <t>یازده -</t>
    </r>
    <r>
      <rPr>
        <b/>
        <sz val="7"/>
        <color theme="1"/>
        <rFont val="Times New Roman"/>
        <family val="1"/>
      </rPr>
      <t xml:space="preserve"> </t>
    </r>
    <r>
      <rPr>
        <b/>
        <sz val="12"/>
        <color theme="1"/>
        <rFont val="Times New Roman"/>
        <family val="1"/>
      </rPr>
      <t>با دلار بالای سیزده هزار تومان ، توریسم مذهبی به شدت اقتصادی میشود</t>
    </r>
  </si>
  <si>
    <r>
      <t>دوازده -</t>
    </r>
    <r>
      <rPr>
        <b/>
        <sz val="7"/>
        <color theme="1"/>
        <rFont val="Times New Roman"/>
        <family val="1"/>
      </rPr>
      <t xml:space="preserve"> </t>
    </r>
    <r>
      <rPr>
        <b/>
        <sz val="12"/>
        <color theme="1"/>
        <rFont val="Times New Roman"/>
        <family val="1"/>
      </rPr>
      <t>با دلار بالای سیزده هزار تومان ، توریسم درمانی به شدت اقتصادی میشود</t>
    </r>
  </si>
  <si>
    <r>
      <t>سیزده -</t>
    </r>
    <r>
      <rPr>
        <b/>
        <sz val="7"/>
        <color theme="1"/>
        <rFont val="Times New Roman"/>
        <family val="1"/>
      </rPr>
      <t xml:space="preserve"> </t>
    </r>
    <r>
      <rPr>
        <b/>
        <sz val="11"/>
        <color theme="1"/>
        <rFont val="B Nazanin"/>
        <charset val="178"/>
      </rPr>
      <t xml:space="preserve">واسطه گری مواد کشاورزی به شدت سود آور است </t>
    </r>
  </si>
  <si>
    <r>
      <t>چهارده -</t>
    </r>
    <r>
      <rPr>
        <b/>
        <sz val="7"/>
        <color theme="1"/>
        <rFont val="Times New Roman"/>
        <family val="1"/>
      </rPr>
      <t xml:space="preserve"> </t>
    </r>
    <r>
      <rPr>
        <b/>
        <sz val="11"/>
        <color theme="1"/>
        <rFont val="B Nazanin"/>
        <charset val="178"/>
      </rPr>
      <t xml:space="preserve">فروش مدت دار به شرکتهای بورسی و فرابورسی به شدت سودآور است ( زنجیره تامین شرکتهای بورسی ) طلب تامین کنندگان شرکتهای بورسی و فراورسی 240 هزار میلیارد تومان است یا به عبارتی بدهی شرکتهای بورسی و فرابورسی به بازار 240 هزار میلیارد تومان است </t>
    </r>
  </si>
  <si>
    <t>((نتیجه گیری ))</t>
  </si>
  <si>
    <t xml:space="preserve">دلار از 13 هزار تومان که بیشتر شد 50 درصد هر چه که در ایران تولید میشود اقتصادی است تا به عراق و ترکیه قانونی و غیر قانونی صادر شود و این عرضه دلار را بیشتر می کند </t>
  </si>
  <si>
    <t xml:space="preserve">دلار از 13 هزار تومان که بیشتر شد اختلاف قیمت بین ایران و کشورهای منطقه ،آنقدر جذابیت برای مبادله ایجاد می کند که با نرخ دلار سیزده هزار تومان اقتصاد ایران در اقتصاد عراق و ترکیه ادغام میشود </t>
  </si>
  <si>
    <t xml:space="preserve">با دلار 13 هزار تومانی اقتصادی است که مصرف لبنیات در ایران متوقف شود و شیر در کارخانجات داخلی به شیر خشک تبدیل و غیر قانونی به عراق صادر شود </t>
  </si>
  <si>
    <r>
      <t>پانزده -</t>
    </r>
    <r>
      <rPr>
        <b/>
        <sz val="7"/>
        <color theme="1"/>
        <rFont val="Times New Roman"/>
        <family val="1"/>
      </rPr>
      <t xml:space="preserve"> </t>
    </r>
    <r>
      <rPr>
        <b/>
        <sz val="12"/>
        <color theme="1"/>
        <rFont val="B Nazanin"/>
        <charset val="178"/>
      </rPr>
      <t xml:space="preserve">هشتاد درصد سود بازار در 14 رشته فوق است </t>
    </r>
  </si>
  <si>
    <r>
      <t>شانزده -</t>
    </r>
    <r>
      <rPr>
        <b/>
        <sz val="12"/>
        <color rgb="FF222222"/>
        <rFont val="B Nazanin"/>
        <charset val="178"/>
      </rPr>
      <t xml:space="preserve">فعالین اقتصادی برای باقی ماندن در بازار به مهارت های تازه ای نیاز دارند که در 14رشته فوق مورد نیاز است اما 90 درصد از فعالین اقتصادی  فاقد مهارت های لازم یا امکانات لازم  برای حضور در ده رشته فوق اند  لذا حداقل 50 درصد از فعالین اقتصادی خرج شان از دخل شان بیشتر است ، این گروه 50 درصدی اکنون در بازار کم فعال شده اند </t>
    </r>
  </si>
  <si>
    <r>
      <t>هفده -</t>
    </r>
    <r>
      <rPr>
        <b/>
        <sz val="12"/>
        <color rgb="FF222222"/>
        <rFont val="B Nazanin"/>
        <charset val="178"/>
      </rPr>
      <t xml:space="preserve">هشتاد درصد فروش را 20 درصد از فعالین اقتصادی انجام می دهند و 80 درصد از فعالین اقتصادی فقط 20 درصد از فروش را انجام می دهند </t>
    </r>
  </si>
  <si>
    <r>
      <t>هیجده -</t>
    </r>
    <r>
      <rPr>
        <b/>
        <sz val="12"/>
        <color rgb="FF222222"/>
        <rFont val="B Nazanin"/>
        <charset val="178"/>
      </rPr>
      <t xml:space="preserve">هشتاد درصدی که 20 درصد فروش را انجام می دهند سود ناشی از فروش ، هزینه جاری آنها را پوشش نمی دهد لذا در وضع موجود وارد فاز زیان دهی شده اند </t>
    </r>
  </si>
  <si>
    <r>
      <t>نوزده -</t>
    </r>
    <r>
      <rPr>
        <b/>
        <sz val="7"/>
        <color rgb="FF222222"/>
        <rFont val="Times New Roman"/>
        <family val="1"/>
      </rPr>
      <t xml:space="preserve"> </t>
    </r>
    <r>
      <rPr>
        <b/>
        <sz val="12"/>
        <color rgb="FF222222"/>
        <rFont val="B Nazanin"/>
        <charset val="178"/>
      </rPr>
      <t xml:space="preserve">گروه هشتاد درصدی که 20 درصد فروش را انجام می دهند غیر از حرفه خود فقط سه کار بلدند یا در بانک سپرده گذاری کند  یا در بخش مسکن سرمایه گذاری کند و یا دلار بخرند </t>
    </r>
  </si>
  <si>
    <r>
      <t>بیست -</t>
    </r>
    <r>
      <rPr>
        <b/>
        <sz val="7"/>
        <color theme="1"/>
        <rFont val="Times New Roman"/>
        <family val="1"/>
      </rPr>
      <t xml:space="preserve"> </t>
    </r>
    <r>
      <rPr>
        <b/>
        <sz val="12"/>
        <color theme="1"/>
        <rFont val="B Nazanin"/>
        <charset val="178"/>
      </rPr>
      <t xml:space="preserve">مسکن را کسی نمی خرد لذا اقبال بازار به  سمت سرمایه گذاری در بخش مسکن خیلی کم است آنهائی هم که به این سمت رفته اند یا می روند با نخریدن ملک ، گیر کرده اند یا گیر می کنند </t>
    </r>
  </si>
  <si>
    <r>
      <t>بیست و یک -</t>
    </r>
    <r>
      <rPr>
        <b/>
        <sz val="7"/>
        <color theme="1"/>
        <rFont val="Times New Roman"/>
        <family val="1"/>
      </rPr>
      <t xml:space="preserve"> </t>
    </r>
    <r>
      <rPr>
        <b/>
        <sz val="12"/>
        <color theme="1"/>
        <rFont val="B Nazanin"/>
        <charset val="178"/>
      </rPr>
      <t xml:space="preserve">باافزایش نرخ ارز ، آنچنان سپرده گذاری در بانک طی یکسال گذشته زیان آور بوده که عده زیادی انگیزه ای برای حضور در این بخش ندارند 90 درصد دارای این برداشت اند که با سپرده گذاری در بانک بدبخت شده اند </t>
    </r>
  </si>
  <si>
    <r>
      <t>بیست و دو -</t>
    </r>
    <r>
      <rPr>
        <b/>
        <sz val="7"/>
        <color theme="1"/>
        <rFont val="Times New Roman"/>
        <family val="1"/>
      </rPr>
      <t xml:space="preserve"> </t>
    </r>
    <r>
      <rPr>
        <b/>
        <sz val="12"/>
        <color theme="1"/>
        <rFont val="B Nazanin"/>
        <charset val="178"/>
      </rPr>
      <t xml:space="preserve">لذا تنها راه باقی مانده که با مهارت این قبیل افراد انطباق دارد خرید دلار است </t>
    </r>
  </si>
  <si>
    <r>
      <t>بیست و سه -</t>
    </r>
    <r>
      <rPr>
        <b/>
        <sz val="7"/>
        <color theme="1"/>
        <rFont val="Times New Roman"/>
        <family val="1"/>
      </rPr>
      <t xml:space="preserve"> </t>
    </r>
    <r>
      <rPr>
        <b/>
        <sz val="12"/>
        <color theme="1"/>
        <rFont val="B Nazanin"/>
        <charset val="178"/>
      </rPr>
      <t xml:space="preserve">تحریم ها آمریکا و عملیات روانی آمریکا ، باعث فعال ماندن انتظارات تورمی میشود </t>
    </r>
  </si>
  <si>
    <r>
      <t>بیست و چهار -</t>
    </r>
    <r>
      <rPr>
        <b/>
        <sz val="7"/>
        <color theme="1"/>
        <rFont val="Times New Roman"/>
        <family val="1"/>
      </rPr>
      <t xml:space="preserve"> </t>
    </r>
    <r>
      <rPr>
        <b/>
        <sz val="12"/>
        <color theme="1"/>
        <rFont val="B Nazanin"/>
        <charset val="178"/>
      </rPr>
      <t xml:space="preserve">کسانی که در زمره گروه 80 درصدی هستند که 20 درصد فروش را انجام می دهند در وضع موجود پول دارند اما نمی توانند با پول شان در کسب و کار خود فعال باشند لذا عده ای از اینها سرمایه خود را به دلار تبدیل می کنند و این تقاضا برای دلار را بالا برده است مهم ترین عامل افزایش نرخ دلار در وضعیت موجود این گروه اند اینها در حال تبدیل بخشی از دارائی خود به ارز اند </t>
    </r>
  </si>
  <si>
    <r>
      <t>بیست و پنج -</t>
    </r>
    <r>
      <rPr>
        <b/>
        <sz val="7"/>
        <color theme="1"/>
        <rFont val="Times New Roman"/>
        <family val="1"/>
      </rPr>
      <t xml:space="preserve"> </t>
    </r>
    <r>
      <rPr>
        <b/>
        <sz val="12"/>
        <color theme="1"/>
        <rFont val="B Nazanin"/>
        <charset val="178"/>
      </rPr>
      <t>خرده فروشانی که با دلار بالای سیزده هزار تومان بیکار میشوند رفتار خاصی در پیش می گیرند اینها برای انطباق با شرایط جدید فروشنده اموال غیر منتقول میشوند وعرضه  مغازه و خانه  به شدت افزایش می یابد</t>
    </r>
  </si>
  <si>
    <t>((نتیجه گیری))</t>
  </si>
  <si>
    <t xml:space="preserve">نود  درصد سود  کسب شده در بازار در 14 رشته است </t>
  </si>
  <si>
    <t xml:space="preserve">قیمت کالاو خدمات  20 درصد از فعالین اقتصادی  ارزان تر از  80 درصد  رقباست و این گروه 20 درصدی 80 درصد فروش را قبضه کرده اند </t>
  </si>
  <si>
    <t xml:space="preserve">فعال اقتصادی وقتی قیمت کالا و خدمات خود را ارزان تر از 80 درصد رقبا ارائه می دهد که از 80 درصد رقبا ارزان تر اداره شود یعنی 80 درصد از فعالین اقتصادی به هر دلیلی گران تر از بقیه اداره میشوند و این دسته امکان حضور در بازار را ندارند </t>
  </si>
  <si>
    <t xml:space="preserve">در 80 درصد مواردی که پول ، پول می آورد سود یک نفر از محل زیان دیگری است مثال </t>
  </si>
  <si>
    <t xml:space="preserve">یک -در  سپرده گذاری بانکی ، سودی که بانکها به سپرده پرداخت می کنند از محل زیان وام گیرنده یا زیان بانک است </t>
  </si>
  <si>
    <t xml:space="preserve">دو -هشتاد درصدی سودی که در بورس  ایجاد میشود از محل زیان دیگری است برخی سهام را باد می کنند و به مردم بی اطلاع می فروشند و سپس سهم سقوط می کند و فرد می شود زخم خورده بورس </t>
  </si>
  <si>
    <t xml:space="preserve">سه -تامین اجتماعی از افراد حق بیمه دریافت می کند تا با این حق بیمه سرمایه گذاری کند و سپس  به هنگام بازنشستگی فرد از محل سود حق بیمه به فرد حقوق بازنشستگی پرداخت کند اما صندوق تامین اجتماعی 99 درصد حق بیمه دریافتی را به بازنشستگان فعلی به صورت حقوق پرداخت می کند لذا تامین اجتماعی یک نوع کلاهبرداری است که بعدا معلوم میشود </t>
  </si>
  <si>
    <t xml:space="preserve">نتیجه گیری اول  : اگر در بانک ، سپرده گذاری  می کنید ریسک آن را بپذیرید که ممکن است دیر یا زود پول شما سوخت شود </t>
  </si>
  <si>
    <t xml:space="preserve">نتیجه گیری دوم : اگر وارد بیزینسی شده اید که سود شما از محل زیان دیگری تامین میشود بدانید که دیر یا زود این رابطه معکوس میشود و سود دیگری از محل زیان شما تامین میشود </t>
  </si>
  <si>
    <t>آیا خرید دلار خوب است ؟</t>
  </si>
  <si>
    <t xml:space="preserve">یک -در کوتاه مدت ، اگر تحریم ها شدید تر شود دلار گران میشود، شدید تر شدن تحریم ها به این معناست که صادرات نفت کمتر شود </t>
  </si>
  <si>
    <t xml:space="preserve">دو -صادرات نفت از 2.5 میلیون بشکه در روز به 1.25 میلیون بشکه کاهش یافته است </t>
  </si>
  <si>
    <t xml:space="preserve">سه -اگر صادرات نفت از 1.25 میلیون بشکه کمتر شود و به میزانی که کمتر شود دلار گران میشود </t>
  </si>
  <si>
    <t xml:space="preserve">چهار -کسی که دلار می خرد تا گران شود فرض می کند که تحریم شدید تر میشود و صادرات نفت از 1.25 میلیون بشکه کمتر میشود کسی که دلار می خرد دارد روی کاهش صادرات  نفت شرط بندی می کند </t>
  </si>
  <si>
    <t xml:space="preserve">پنج -محمد حسین ادیب پیش بینی خاصی در مورد کاهش صادرات نفت ندارد نه می داند صادارات از 1.25 میلیون بشکه بیشتر می شود و نه می داند از 1.25 میلیون بشکه کمتر میشود </t>
  </si>
  <si>
    <t xml:space="preserve">شش -در مورد پیش بینی صادرات نفت به تشخیص خود عمل کنید </t>
  </si>
  <si>
    <t xml:space="preserve">نتیجه گیری : اگر دلار می خرید به انگیزه اینکه گران شود ریسک آن را بپذیرید ریسک عدم کاهش صادرات نفت از 1.25 میلیون بشکه به هر علتی است </t>
  </si>
  <si>
    <t xml:space="preserve">اگر دلار می خرید به سه نکته توجه کنید </t>
  </si>
  <si>
    <r>
      <t>یک -</t>
    </r>
    <r>
      <rPr>
        <b/>
        <sz val="7"/>
        <color theme="1"/>
        <rFont val="Times New Roman"/>
        <family val="1"/>
      </rPr>
      <t xml:space="preserve">     </t>
    </r>
    <r>
      <rPr>
        <b/>
        <sz val="12"/>
        <color theme="1"/>
        <rFont val="B Nazanin"/>
        <charset val="178"/>
      </rPr>
      <t xml:space="preserve">با بیشتر از 30 درصد دارایی خود ریسک نکنید </t>
    </r>
  </si>
  <si>
    <r>
      <t>دو -</t>
    </r>
    <r>
      <rPr>
        <b/>
        <sz val="7"/>
        <color theme="1"/>
        <rFont val="Times New Roman"/>
        <family val="1"/>
      </rPr>
      <t xml:space="preserve">     </t>
    </r>
    <r>
      <rPr>
        <b/>
        <sz val="12"/>
        <color theme="1"/>
        <rFont val="B Nazanin"/>
        <charset val="178"/>
      </rPr>
      <t xml:space="preserve">حد ضرر 10 درصد اعمال کنید ، اگر در یک معامله ده درصد زیان کردید از آن معامله خارج شوید به زبان ساده اگر دلار خریدید و ده درصد زیان کردید  از معامله خارج شوید </t>
    </r>
  </si>
  <si>
    <r>
      <t>سه -</t>
    </r>
    <r>
      <rPr>
        <b/>
        <sz val="7"/>
        <color theme="1"/>
        <rFont val="Times New Roman"/>
        <family val="1"/>
      </rPr>
      <t xml:space="preserve">     </t>
    </r>
    <r>
      <rPr>
        <b/>
        <sz val="12"/>
        <color theme="1"/>
        <rFont val="B Nazanin"/>
        <charset val="178"/>
      </rPr>
      <t xml:space="preserve">وارد معاملاتی که نتوانید حد ضرر 10 درصدی اعمال کنید نشوید وارد معاملاتی که نتوانید به سرعت از آن خارج شوید نشوید </t>
    </r>
  </si>
  <si>
    <t xml:space="preserve">نتیجه گیری : بر بنیاد نکات فوق اگر دلار خریدید و زیان کردید بیشتر از 3 درصد از کل دارائی شما نخواهد بود </t>
  </si>
  <si>
    <t xml:space="preserve">چهار -فقط وقتی وارد بیزینس پول ؛ پول بیاورد بشوید که یک واحد مسکونی داشته باشد </t>
  </si>
  <si>
    <t xml:space="preserve">پنج -حداقل 50 درصد دارائی شما باید وارد کسب و کار شود اگر می خواهید وارد بیزینسی شوید که پول ، پول بیاورد با بیش از 50 درصد دارائی خود وارد آن بیزینس نشوید ریسک تمرکز ایجاد می کند </t>
  </si>
  <si>
    <t xml:space="preserve">ریسک های میان مدت خرید دلار  </t>
  </si>
  <si>
    <r>
      <t>بیست و شش -</t>
    </r>
    <r>
      <rPr>
        <b/>
        <sz val="7"/>
        <color theme="1"/>
        <rFont val="Times New Roman"/>
        <family val="1"/>
      </rPr>
      <t xml:space="preserve"> </t>
    </r>
    <r>
      <rPr>
        <b/>
        <sz val="12"/>
        <color theme="1"/>
        <rFont val="B Nazanin"/>
        <charset val="178"/>
      </rPr>
      <t>قیمت دلار تابع قیمت نفت است</t>
    </r>
  </si>
  <si>
    <t xml:space="preserve">ریسک اول : هشدار به خریداران دلار </t>
  </si>
  <si>
    <t xml:space="preserve">شما دلار نمی خرید شما دارید نفت را به قیمت روز جهانی می خرید لذا اگر قیمت نفت بالا رفت  قیمت دلار  پائین می آید و اگر قیمت نفت ، کاهش  یافت قیمت دلار بالا می رود </t>
  </si>
  <si>
    <t xml:space="preserve">ریسک سیستمی دوم </t>
  </si>
  <si>
    <t xml:space="preserve">روزانه معادل ارزش حرارتی ١.۴ میلیون بشکه نفت خام ، گاز به صنعت کشور تحویل می شود و پولی بابت آن دریافت نمیشود ، قیمت دلار تا 50 در صد ناشی از یارانه انرژی است ، شما دلار نمی خرید شما فرض می کنید یارانه انرژی در همین سطح حفظ میشود </t>
  </si>
  <si>
    <r>
      <t>بیست و هفت -</t>
    </r>
    <r>
      <rPr>
        <b/>
        <sz val="7"/>
        <color theme="1"/>
        <rFont val="Times New Roman"/>
        <family val="1"/>
      </rPr>
      <t xml:space="preserve"> </t>
    </r>
    <r>
      <rPr>
        <b/>
        <sz val="12"/>
        <color theme="1"/>
        <rFont val="B Nazanin"/>
        <charset val="178"/>
      </rPr>
      <t xml:space="preserve">ریسک سیستمی سوم </t>
    </r>
  </si>
  <si>
    <t xml:space="preserve">سودی که بانکها به سپرده می دهند از محل زیان وام گیرنده و زیان بانک است و این تا ابد ادامه نخواهد داشت ، شما دلار نمی خرید شما با این پیش فرضدلار  می خرید که این وضعیت ادامه خواهد داشت </t>
  </si>
  <si>
    <r>
      <t>بیست و هشت -</t>
    </r>
    <r>
      <rPr>
        <b/>
        <sz val="7"/>
        <color theme="1"/>
        <rFont val="Times New Roman"/>
        <family val="1"/>
      </rPr>
      <t xml:space="preserve"> </t>
    </r>
    <r>
      <rPr>
        <b/>
        <sz val="12"/>
        <color theme="1"/>
        <rFont val="B Nazanin"/>
        <charset val="178"/>
      </rPr>
      <t xml:space="preserve">ریسک سیستمی چهارم </t>
    </r>
  </si>
  <si>
    <t xml:space="preserve">نرخ ارز تابع سطح موجود تحریم است ، اگر توافق شود و تحریم ها کاهش یابد یا لغو شود ؛ نه ارز نرخ موجود را دارد و نه سهام  نه مسکن ، شما  دلار نمی خرید شما با این پیش فرض دلار می خرید که سطح موجود تحریم ، تداوم خواهد داشت </t>
  </si>
  <si>
    <r>
      <t>بیست ونه -</t>
    </r>
    <r>
      <rPr>
        <b/>
        <sz val="7"/>
        <color theme="1"/>
        <rFont val="Times New Roman"/>
        <family val="1"/>
      </rPr>
      <t xml:space="preserve"> </t>
    </r>
    <r>
      <rPr>
        <b/>
        <sz val="12"/>
        <color theme="1"/>
        <rFont val="B Nazanin"/>
        <charset val="178"/>
      </rPr>
      <t xml:space="preserve">ریسک سیستمی پنجم </t>
    </r>
  </si>
  <si>
    <t xml:space="preserve">اقتصاد جهان یکبار در سال ٢٠٠١ و بار دوم در سال ٢٠٠٨ دچار فروپاشی شد و ارزش دلار چهل درصد سقوط کرد و قیمت نفت خام هم ٣۵ دلار شد ، دیر یا زود اقتصاد غرب مجددا دچار فروپاشی میشود ، شما  دلار نمی خرید شما با این پیش فرض دلار می خرید که فروپاشی دیگری در کار نیست </t>
  </si>
  <si>
    <t>قیمت دلار در بازار جهانی از سال 1968 تا کنون  شش بار و هر بار تا 50 درصد در مقابل ارزهای رقیب سقوط کرده است ، مراقب سقوط دلار در بازار جهانی باشید</t>
  </si>
  <si>
    <r>
      <t>سی -</t>
    </r>
    <r>
      <rPr>
        <b/>
        <sz val="7"/>
        <color theme="1"/>
        <rFont val="Times New Roman"/>
        <family val="1"/>
      </rPr>
      <t xml:space="preserve"> </t>
    </r>
    <r>
      <rPr>
        <b/>
        <sz val="12"/>
        <color theme="1"/>
        <rFont val="B Nazanin"/>
        <charset val="178"/>
      </rPr>
      <t xml:space="preserve">ریسک سیستمی ششم </t>
    </r>
  </si>
  <si>
    <t xml:space="preserve">پول به سمت مسکن نمی رود ؛ وقتی پول به سمت مسکن نمی رود به سمت بازار های دیگر می رود ؛ شما در این شرایط دارید دلار می خرید </t>
  </si>
  <si>
    <t>((ده توصیه))</t>
  </si>
  <si>
    <t xml:space="preserve">یک -فقط کسانی وارد یک بیزینس جدید شوند که 5 سال زیر نظر یک فعال اقتصادی موفق در آن رشته کار کرده باشند و الا در بازار به فاصله کوتاهی بلعیده میشوند </t>
  </si>
  <si>
    <t xml:space="preserve">دو -رمز موفقیت در بازار داشتن ارتباطات خوب و دانستن فن مذاکره قوی است اگر همه  شرایط موفقیت در بازار را داشته باشید اما نتوانید قوی مذاکره کنید و فاقد ارتباطات قوی باشید موفق نخواهید شد </t>
  </si>
  <si>
    <t xml:space="preserve">سه -فعال اقتصادی موفق کسی است که 70 درصد دارائی او در سال حداقل شش بار گردش داشته باشد </t>
  </si>
  <si>
    <t xml:space="preserve">چهار -فعال اقتصادی موفق کسی است که 70 درصد دارائی او زیر سر خودش باشد </t>
  </si>
  <si>
    <t>پنج - هر نوع خرید سرمایه باید یک جریان پول نقد قابل توجه به وجود بیاورد</t>
  </si>
  <si>
    <t>شش - تا اطلاع ثانوی در خصوص کالاهای وارداتی ، افزایش قیمت کالا بیشتر از افزایش قیمت ارز است</t>
  </si>
  <si>
    <t xml:space="preserve">هفت -اگر دلار می خرید باید بگوئید کی بفروشید کسی در خرید دلار برنده است که بداند کی بخرد و کی بفروشد </t>
  </si>
  <si>
    <t xml:space="preserve">هشت - اینکه می گیند پول درآوردن غیر از پولدار شدن است مطلب صحیحی است ، جوجه ها را آخر پائیز می شمارند ، مراقب کسانی باشید که در کوتاه مدت دان می پاشند تا شما را اغوا کنند تا در میان مدت جیب شما را خالی کنند مراقب بعصی از سودهای کوتاه مدت جذاب  باشید که در میان مدت به زیان سنگین منجر میشود </t>
  </si>
  <si>
    <t>نه -ضرر نکردن خودش سود است</t>
  </si>
  <si>
    <t xml:space="preserve">ده - اگر وارد حوزه هائی می شوید که در کوتاه مدت به سرعت ثروتمند شوید ؛ برای خود حد ضرر کل دارائی تعیین کنید که اگر پیش بینی شما اشتباه از آب در آمد و به جای ثروتمند شدن سریع ، به شدت زیان کردید میزان زیان، قابل تحمل باشد ، هر کس برای خود باید تعریف کند چه میزان از زیان را می تواند تحمل کند ، به خاطر داشته باشید پال کروگمن برنده جایزه نوبل در رشته اقتصاد می نویسد ریسک سرمایه گذاری معمولا ده برابر میزانی است که افراد تصور می کنند، عدد اش را مشخص کنید که اگر چند درصد زیان کردید برای شما قابل تحمل است  و بر بنیاد آن استراتژی معاملاتی خود را انتخاب کنید </t>
  </si>
  <si>
    <t>هشدار های ریسکی</t>
  </si>
  <si>
    <t>یک-کل سود خالص شرکت های بورسی و فرابورسی 104هزار میلیارد تومان است</t>
  </si>
  <si>
    <t xml:space="preserve">دو - دویست  شرکت که در این لیست مورد ارزیابی قرار گرفته اند 92 هزار میلیارد تومان یا 88%  سود خالص بازار سرمایه را شامل می شوند، بقیه شرکت های بورسی فقط 12%  سود خالص بورس را تشکیل می دهند که البته ممکن است شرکت های خوبی در بین آنها باشد اما در این لیست شرکت هایی که سود خالص آنها کمتر از 10 میلیارد تومان در سال باشد حذف شده اند. علت حذف شرکت های با سود خالص کمتر از 10 میلیارد تومان در سال لحاظ شرایط حاکم در بورس پس از ریزش سهام است ، پس از ریزش در مورد شرکت های کوچک حد ضرر 10% قابل اعمال نیست و این سهام را کسی نمی خرد </t>
  </si>
  <si>
    <t xml:space="preserve">سه - بزرگترین ریسکی که بازار سرمایه را در وضعیت موجود تهدید می کند ریسک عمق بازار است به سبب افزایش قیمت نفت و افزایش قیمت دلار سرمایه های سرگردان به صورت هجومی وارد خرید سهام شده اند . این هجوم موقتی است و پس از خروج سرمایه های سرگردان از بورس تقاضا برای خرید سهام به شدت کاهش یافته و این بر نرخ سهام تاثیرگذار خواهد بود </t>
  </si>
  <si>
    <t xml:space="preserve">چهار - خریداران سهام مراقب ریسک قیمت نفت باشند ، بازار سرمایه ایران نیک بخاطر داشته باشد که در مورد سهام انرژی محور ، سهام نمی خرند بلکه نفت بشکه ای 75 دلار را خریداری می کنند و در صورت کاهش قیمت نفت ، سهام تحت فشار نزولی قرار خواهد گرفت </t>
  </si>
  <si>
    <t>پنج - خریداران سهام شرکت های صادرات محور به خاطر داشته باشند سهام شرکت های صادرات محور را خریداری نمی کنند بلکه این ایده را می خرند که لوایح مرتبط با پولشویی به تصویب می رسد و در صورت عدم تصویب لوایح مرتبط با پولشویی سهام شرکت های صادرات محور تحت فشار نزولی قرار می گیرد</t>
  </si>
  <si>
    <t>شش- خریداران سهام پتروشیمی ، فولاد و سیمان به خاطر داشته باشند سود خالص این شرکت ها به خاطر یارانه انرژی است ، نحوه محاسبه یارانه گاز : یک متر مکعب گاز معادل 6.16  بشکه نفت ارزش حرارتی دارد قیمت یک متر مکعب گاز بر اساس ارزش حرارتی نفت با لحاظ قیمت یک بشکه نفت و قیمت روز دلار در ایران به دست می آید در لحظه تهیه این گزارش قیمت یک بشکه نفت 74 دلار و قیمت دلار 14600 تومان می باشد، قیمت یک متر مکعب گاز بر اساس ارزش حرارتی نفت و به ازای یک بشکه 74 دلار و هر دلار 14600 تومان حدود 6655 تومان است صنعت پتروشیمی روزانه 48 میلیون مترمکعب گاز مصرف می کند که حدود 50% آن برای سوخت و 50% آن برای خوراک است ، قیمت گاز برای سوخت در صنایع پتروشیمی تقریبا رایگان است و به ازای هر مترمکعب  260تومان است که هزینه انتقال گاز از میادین گازی به کارخانه را هم پوشش نمی دهد اما چانه زنی در مورد قیمت گاز در صنعت پتروشیمی مربوط به خوراک است . مصرف گاز در صنعت فولاد 24 میلیون مترمکعب در روز است که قیمت هرمترمکعب آن برای این صنعت 240 تومان است که تقریبا رایگان است . مصرف گاز برای صنعت سیمان در روز 16میلیون مترمکعب است که قیمت آن به ازای هر مترمکعب حدود 100 تومان تقریبا رایگان است.  ارزش گاز مصرفی در صنعت پتروشیمی سالانه 116 هزارمیلیاردتومان است</t>
  </si>
  <si>
    <t xml:space="preserve">هفت - سود خالص شرکت های پتروشیمی عضو بورس در سال 97 بالغ بر 30هزار میلیارد تومان  ، سود خالص شرکت های فولادی عضو بورس در سال 97 بالغ بر 25 هزار میلیارد تومان  و  سود خالص شرکت های سیمانی عضو بورس بالغ بر 800 میلیارد تومان است اگر یارانه انرژی حذف شود تاثیر آن بر سود اکتسابی این سه صنعت قابل تامل خواهد بود </t>
  </si>
  <si>
    <t xml:space="preserve">هشت - ارزش گاز مصرفی در صنعت پتروشیمی 116 هزار میلیارد تومان است و شرکت های پتروشیمی بابت 24 میلیون مترمکعب گاز مصرفی جهت سوخت به ازای هر متر مکعب 260 تومان بالغ بر 2277 میلیارد تومان و بابت 24 میلیون متر مکعب گاز جهت خوراک به ازای هر مترمکعب 1070 تومان مبلغ 9372 میلیارد تومان پرداخت می کنند در مجموع صنعت پتروشیمی مبلغ 11649 میلیارد تومان پرداخت می کنند در مجموع به عنوان نتیجه گیری صنعت پتروشیمی مبلغ 11649 میلیارد تومان به شرکت ملی گاز بابت خرید 116 هزار میلیارد تومان پرداخت می کنند یارانه پرداختی 104 هزار میلیارد تومان یارانه دریافت می کنند که معادل درآمدهای مالیاتی کشور در سال جاری است اما با وجود دریافت این میزان یارانه 30 هزار میلیارد تومان سود احصا کرده اند ضریب خطا این محاسبه شرکت های پتروشیمی غیر بورسی است که در این آمار لحاظ نشده است </t>
  </si>
</sst>
</file>

<file path=xl/styles.xml><?xml version="1.0" encoding="utf-8"?>
<styleSheet xmlns="http://schemas.openxmlformats.org/spreadsheetml/2006/main" xmlns:mc="http://schemas.openxmlformats.org/markup-compatibility/2006" xmlns:x14ac="http://schemas.microsoft.com/office/spreadsheetml/2009/9/ac" mc:Ignorable="x14ac">
  <fonts count="73">
    <font>
      <sz val="11"/>
      <color indexed="8"/>
      <name val="Calibri"/>
      <family val="2"/>
      <charset val="178"/>
    </font>
    <font>
      <sz val="11"/>
      <color theme="1"/>
      <name val="Calibri"/>
      <family val="2"/>
      <charset val="178"/>
      <scheme val="minor"/>
    </font>
    <font>
      <sz val="11"/>
      <color theme="1"/>
      <name val="Calibri"/>
      <family val="2"/>
      <charset val="178"/>
      <scheme val="minor"/>
    </font>
    <font>
      <b/>
      <sz val="18"/>
      <color theme="3"/>
      <name val="Cambria"/>
      <family val="2"/>
      <charset val="178"/>
      <scheme val="maj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006100"/>
      <name val="Calibri"/>
      <family val="2"/>
      <charset val="178"/>
      <scheme val="minor"/>
    </font>
    <font>
      <sz val="11"/>
      <color rgb="FF9C0006"/>
      <name val="Calibri"/>
      <family val="2"/>
      <charset val="178"/>
      <scheme val="minor"/>
    </font>
    <font>
      <sz val="11"/>
      <color rgb="FF9C6500"/>
      <name val="Calibri"/>
      <family val="2"/>
      <charset val="178"/>
      <scheme val="minor"/>
    </font>
    <font>
      <sz val="11"/>
      <color rgb="FF3F3F76"/>
      <name val="Calibri"/>
      <family val="2"/>
      <charset val="178"/>
      <scheme val="minor"/>
    </font>
    <font>
      <b/>
      <sz val="11"/>
      <color rgb="FF3F3F3F"/>
      <name val="Calibri"/>
      <family val="2"/>
      <charset val="178"/>
      <scheme val="minor"/>
    </font>
    <font>
      <b/>
      <sz val="11"/>
      <color rgb="FFFA7D00"/>
      <name val="Calibri"/>
      <family val="2"/>
      <charset val="178"/>
      <scheme val="minor"/>
    </font>
    <font>
      <sz val="11"/>
      <color rgb="FFFA7D00"/>
      <name val="Calibri"/>
      <family val="2"/>
      <charset val="178"/>
      <scheme val="minor"/>
    </font>
    <font>
      <b/>
      <sz val="11"/>
      <color theme="0"/>
      <name val="Calibri"/>
      <family val="2"/>
      <charset val="178"/>
      <scheme val="minor"/>
    </font>
    <font>
      <sz val="11"/>
      <color rgb="FFFF0000"/>
      <name val="Calibri"/>
      <family val="2"/>
      <charset val="178"/>
      <scheme val="minor"/>
    </font>
    <font>
      <i/>
      <sz val="11"/>
      <color rgb="FF7F7F7F"/>
      <name val="Calibri"/>
      <family val="2"/>
      <charset val="178"/>
      <scheme val="minor"/>
    </font>
    <font>
      <b/>
      <sz val="11"/>
      <color theme="1"/>
      <name val="Calibri"/>
      <family val="2"/>
      <charset val="178"/>
      <scheme val="minor"/>
    </font>
    <font>
      <sz val="11"/>
      <color theme="0"/>
      <name val="Calibri"/>
      <family val="2"/>
      <charset val="178"/>
      <scheme val="minor"/>
    </font>
    <font>
      <sz val="8.25"/>
      <color indexed="8"/>
      <name val="Tahoma"/>
    </font>
    <font>
      <sz val="11"/>
      <color indexed="8"/>
      <name val="Calibri"/>
      <family val="2"/>
      <charset val="178"/>
    </font>
    <font>
      <b/>
      <sz val="8.25"/>
      <color rgb="FFFF0000"/>
      <name val="Tahoma"/>
      <family val="2"/>
    </font>
    <font>
      <b/>
      <sz val="11"/>
      <color indexed="8"/>
      <name val="Calibri"/>
      <family val="2"/>
    </font>
    <font>
      <b/>
      <sz val="12"/>
      <color indexed="8"/>
      <name val="Calibri"/>
      <family val="2"/>
    </font>
    <font>
      <b/>
      <sz val="8.25"/>
      <name val="Tahoma"/>
      <family val="2"/>
    </font>
    <font>
      <b/>
      <sz val="16"/>
      <name val="Tahoma"/>
      <family val="2"/>
    </font>
    <font>
      <b/>
      <sz val="8"/>
      <color indexed="8"/>
      <name val="Tahoma"/>
      <family val="2"/>
    </font>
    <font>
      <b/>
      <sz val="10"/>
      <color indexed="8"/>
      <name val="Tahoma"/>
      <family val="2"/>
    </font>
    <font>
      <b/>
      <sz val="8.25"/>
      <color indexed="8"/>
      <name val="Tahoma"/>
      <family val="2"/>
    </font>
    <font>
      <b/>
      <sz val="8"/>
      <color rgb="FFFF0000"/>
      <name val="Tahoma"/>
      <family val="2"/>
    </font>
    <font>
      <sz val="8.25"/>
      <color rgb="FFFF0000"/>
      <name val="Tahoma"/>
      <family val="2"/>
    </font>
    <font>
      <sz val="11"/>
      <color rgb="FFFF0000"/>
      <name val="Calibri"/>
      <family val="2"/>
      <charset val="178"/>
    </font>
    <font>
      <sz val="8.25"/>
      <color rgb="FF000000"/>
      <name val="Tahoma"/>
    </font>
    <font>
      <sz val="8.25"/>
      <name val="Tahoma"/>
      <family val="2"/>
    </font>
    <font>
      <b/>
      <sz val="8.25"/>
      <color rgb="FF000000"/>
      <name val="Tahoma"/>
      <family val="2"/>
    </font>
    <font>
      <sz val="8"/>
      <color indexed="8"/>
      <name val="Calibri"/>
      <family val="2"/>
      <charset val="178"/>
    </font>
    <font>
      <sz val="8"/>
      <color indexed="8"/>
      <name val="Calibri"/>
      <family val="2"/>
    </font>
    <font>
      <b/>
      <sz val="10"/>
      <color indexed="8"/>
      <name val="Calibri"/>
      <family val="2"/>
    </font>
    <font>
      <b/>
      <sz val="18"/>
      <color rgb="FFFF0000"/>
      <name val="Tahoma"/>
      <family val="2"/>
    </font>
    <font>
      <b/>
      <sz val="28"/>
      <color rgb="FFFF0000"/>
      <name val="Calibri"/>
      <family val="2"/>
    </font>
    <font>
      <b/>
      <sz val="12"/>
      <color rgb="FF000000"/>
      <name val="Calibri"/>
      <family val="2"/>
    </font>
    <font>
      <b/>
      <sz val="12"/>
      <color rgb="FFFF0000"/>
      <name val="Calibri"/>
      <family val="2"/>
    </font>
    <font>
      <b/>
      <sz val="28"/>
      <color theme="1" tint="4.9989318521683403E-2"/>
      <name val="Calibri"/>
      <family val="2"/>
    </font>
    <font>
      <b/>
      <sz val="12"/>
      <name val="Calibri"/>
      <family val="2"/>
    </font>
    <font>
      <b/>
      <sz val="20"/>
      <color rgb="FF000000"/>
      <name val="Calibri"/>
      <family val="2"/>
    </font>
    <font>
      <b/>
      <sz val="20"/>
      <color rgb="FFFF0000"/>
      <name val="Calibri"/>
      <family val="2"/>
    </font>
    <font>
      <b/>
      <sz val="22"/>
      <color rgb="FFFF0000"/>
      <name val="Calibri"/>
      <family val="2"/>
    </font>
    <font>
      <b/>
      <sz val="12"/>
      <color theme="1"/>
      <name val="Calibri"/>
      <family val="2"/>
    </font>
    <font>
      <b/>
      <sz val="18"/>
      <color theme="1"/>
      <name val="Calibri"/>
      <family val="2"/>
    </font>
    <font>
      <b/>
      <sz val="18"/>
      <color rgb="FFFF0000"/>
      <name val="Calibri"/>
      <family val="2"/>
    </font>
    <font>
      <b/>
      <sz val="24"/>
      <color rgb="FFFF0000"/>
      <name val="Calibri"/>
      <family val="2"/>
    </font>
    <font>
      <b/>
      <sz val="24"/>
      <color rgb="FF000000"/>
      <name val="Calibri"/>
      <family val="2"/>
    </font>
    <font>
      <b/>
      <sz val="20"/>
      <color rgb="FFFF0000"/>
      <name val="B Nazanin"/>
      <charset val="178"/>
    </font>
    <font>
      <b/>
      <sz val="12"/>
      <color theme="1"/>
      <name val="B Nazanin"/>
      <charset val="178"/>
    </font>
    <font>
      <b/>
      <sz val="12"/>
      <color theme="1"/>
      <name val="Times New Roman"/>
      <family val="1"/>
    </font>
    <font>
      <b/>
      <sz val="18"/>
      <color rgb="FFFF0000"/>
      <name val="B Nazanin"/>
      <charset val="178"/>
    </font>
    <font>
      <b/>
      <sz val="14"/>
      <color theme="1"/>
      <name val="B Nazanin"/>
      <charset val="178"/>
    </font>
    <font>
      <b/>
      <sz val="7"/>
      <color theme="1"/>
      <name val="Times New Roman"/>
      <family val="1"/>
    </font>
    <font>
      <b/>
      <sz val="12"/>
      <color rgb="FF222222"/>
      <name val="B Nazanin"/>
      <charset val="178"/>
    </font>
    <font>
      <b/>
      <sz val="11"/>
      <color theme="1"/>
      <name val="Times New Roman"/>
      <family val="1"/>
    </font>
    <font>
      <b/>
      <sz val="11"/>
      <color theme="1"/>
      <name val="B Nazanin"/>
      <charset val="178"/>
    </font>
    <font>
      <b/>
      <sz val="24"/>
      <color rgb="FFFF0000"/>
      <name val="B Nazanin"/>
      <charset val="178"/>
    </font>
    <font>
      <b/>
      <sz val="12"/>
      <color rgb="FF222222"/>
      <name val="Arial"/>
      <family val="2"/>
    </font>
    <font>
      <b/>
      <sz val="12"/>
      <color rgb="FF222222"/>
      <name val="Times New Roman"/>
      <family val="1"/>
    </font>
    <font>
      <b/>
      <sz val="7"/>
      <color rgb="FF222222"/>
      <name val="Times New Roman"/>
      <family val="1"/>
    </font>
    <font>
      <b/>
      <sz val="14"/>
      <color theme="1"/>
      <name val="Calibri"/>
      <family val="2"/>
      <scheme val="minor"/>
    </font>
    <font>
      <b/>
      <sz val="26"/>
      <color rgb="FFFF0000"/>
      <name val="B Nazanin"/>
      <charset val="178"/>
    </font>
    <font>
      <b/>
      <sz val="12"/>
      <color theme="1"/>
      <name val="Calibri"/>
      <family val="2"/>
      <scheme val="minor"/>
    </font>
    <font>
      <b/>
      <u/>
      <sz val="12"/>
      <color theme="1"/>
      <name val="B Nazanin"/>
      <charset val="178"/>
    </font>
    <font>
      <b/>
      <sz val="28"/>
      <color rgb="FFFF0000"/>
      <name val="B Nazanin"/>
      <charset val="178"/>
    </font>
    <font>
      <b/>
      <sz val="24"/>
      <color rgb="FFFF0000"/>
      <name val="Tahoma"/>
      <family val="2"/>
    </font>
    <font>
      <b/>
      <sz val="9"/>
      <color indexed="8"/>
      <name val="Tahoma"/>
      <family val="2"/>
    </font>
    <font>
      <sz val="8.25"/>
      <color indexed="8"/>
      <name val="Tahoma"/>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rgb="FFEEECE1"/>
        <bgColor indexed="64"/>
      </patternFill>
    </fill>
    <fill>
      <patternFill patternType="solid">
        <fgColor rgb="FF9BBB59"/>
        <bgColor indexed="64"/>
      </patternFill>
    </fill>
    <fill>
      <patternFill patternType="solid">
        <fgColor rgb="FFDA9694"/>
        <bgColor indexed="64"/>
      </patternFill>
    </fill>
    <fill>
      <patternFill patternType="solid">
        <fgColor rgb="FFF2DCDB"/>
        <bgColor indexed="64"/>
      </patternFill>
    </fill>
    <fill>
      <patternFill patternType="solid">
        <fgColor rgb="FFB1A0C7"/>
        <bgColor indexed="64"/>
      </patternFill>
    </fill>
    <fill>
      <patternFill patternType="solid">
        <fgColor rgb="FF92D050"/>
        <bgColor indexed="64"/>
      </patternFill>
    </fill>
    <fill>
      <patternFill patternType="solid">
        <fgColor theme="6"/>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FF00"/>
        <bgColor rgb="FF000000"/>
      </patternFill>
    </fill>
    <fill>
      <patternFill patternType="solid">
        <fgColor theme="6"/>
        <bgColor rgb="FF000000"/>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45">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9" fontId="20" fillId="0" borderId="0" applyFont="0" applyFill="0" applyBorder="0" applyAlignment="0" applyProtection="0"/>
    <xf numFmtId="0" fontId="1" fillId="0" borderId="0"/>
    <xf numFmtId="0" fontId="1" fillId="0" borderId="0"/>
  </cellStyleXfs>
  <cellXfs count="80">
    <xf numFmtId="0" fontId="0" fillId="0" borderId="0" xfId="0"/>
    <xf numFmtId="4" fontId="19"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horizontal="center" vertical="center" wrapText="1"/>
    </xf>
    <xf numFmtId="4" fontId="19"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xf>
    <xf numFmtId="3" fontId="21" fillId="0" borderId="0" xfId="0" applyNumberFormat="1" applyFont="1" applyFill="1" applyBorder="1" applyAlignment="1" applyProtection="1">
      <alignment horizontal="center" vertical="center" wrapText="1"/>
    </xf>
    <xf numFmtId="0" fontId="22" fillId="33" borderId="10" xfId="0" applyFont="1" applyFill="1" applyBorder="1" applyAlignment="1">
      <alignment horizontal="center" vertical="center" wrapText="1"/>
    </xf>
    <xf numFmtId="0" fontId="23" fillId="34" borderId="10" xfId="0" applyFont="1" applyFill="1" applyBorder="1" applyAlignment="1">
      <alignment horizontal="center" vertical="center" wrapText="1"/>
    </xf>
    <xf numFmtId="0" fontId="23" fillId="35" borderId="10" xfId="0" applyFont="1" applyFill="1" applyBorder="1" applyAlignment="1">
      <alignment horizontal="center" vertical="center" wrapText="1"/>
    </xf>
    <xf numFmtId="0" fontId="23" fillId="36" borderId="10" xfId="0" applyFont="1" applyFill="1" applyBorder="1" applyAlignment="1">
      <alignment horizontal="center" vertical="center" wrapText="1"/>
    </xf>
    <xf numFmtId="0" fontId="23" fillId="37" borderId="10" xfId="0" applyFont="1" applyFill="1" applyBorder="1" applyAlignment="1">
      <alignment horizontal="center" vertical="center" wrapText="1"/>
    </xf>
    <xf numFmtId="0" fontId="23" fillId="38" borderId="10" xfId="0" applyFont="1" applyFill="1" applyBorder="1" applyAlignment="1">
      <alignment horizontal="center" vertical="center" wrapText="1"/>
    </xf>
    <xf numFmtId="0" fontId="23" fillId="39" borderId="10" xfId="0" applyFont="1" applyFill="1" applyBorder="1" applyAlignment="1">
      <alignment horizontal="center" vertical="center" wrapText="1"/>
    </xf>
    <xf numFmtId="3" fontId="24" fillId="40" borderId="10" xfId="0" applyNumberFormat="1" applyFont="1" applyFill="1" applyBorder="1" applyAlignment="1" applyProtection="1">
      <alignment horizontal="center" vertical="center" wrapText="1"/>
    </xf>
    <xf numFmtId="3" fontId="25" fillId="33" borderId="10" xfId="0" applyNumberFormat="1" applyFont="1" applyFill="1" applyBorder="1" applyAlignment="1" applyProtection="1">
      <alignment horizontal="center" vertical="center" wrapText="1"/>
    </xf>
    <xf numFmtId="3" fontId="26" fillId="0" borderId="0" xfId="0" applyNumberFormat="1" applyFont="1" applyFill="1" applyBorder="1" applyAlignment="1" applyProtection="1">
      <alignment horizontal="center" vertical="center" wrapText="1"/>
    </xf>
    <xf numFmtId="9" fontId="27" fillId="0" borderId="0" xfId="42" applyFont="1" applyFill="1" applyBorder="1" applyAlignment="1" applyProtection="1">
      <alignment horizontal="center" vertical="center"/>
    </xf>
    <xf numFmtId="4" fontId="28" fillId="0" borderId="0" xfId="0" applyNumberFormat="1" applyFont="1" applyFill="1" applyBorder="1" applyAlignment="1" applyProtection="1">
      <alignment horizontal="center" vertical="center" wrapText="1"/>
    </xf>
    <xf numFmtId="4" fontId="28" fillId="0" borderId="0" xfId="0" applyNumberFormat="1" applyFont="1" applyFill="1" applyBorder="1" applyAlignment="1" applyProtection="1">
      <alignment horizontal="center" vertical="center"/>
    </xf>
    <xf numFmtId="4" fontId="21" fillId="0" borderId="10" xfId="0" applyNumberFormat="1" applyFont="1" applyFill="1" applyBorder="1" applyAlignment="1" applyProtection="1">
      <alignment horizontal="center" vertical="center"/>
    </xf>
    <xf numFmtId="9" fontId="29" fillId="0" borderId="10" xfId="42" applyFont="1" applyFill="1" applyBorder="1" applyAlignment="1" applyProtection="1">
      <alignment horizontal="center" vertical="center"/>
    </xf>
    <xf numFmtId="3" fontId="30" fillId="0" borderId="10" xfId="0" applyNumberFormat="1" applyFont="1" applyFill="1" applyBorder="1" applyAlignment="1" applyProtection="1">
      <alignment horizontal="center" vertical="center" wrapText="1"/>
    </xf>
    <xf numFmtId="4" fontId="30" fillId="0" borderId="10" xfId="0" applyNumberFormat="1" applyFont="1" applyFill="1" applyBorder="1" applyAlignment="1" applyProtection="1">
      <alignment horizontal="center" vertical="center"/>
    </xf>
    <xf numFmtId="4" fontId="30" fillId="0" borderId="10" xfId="0" applyNumberFormat="1" applyFont="1" applyFill="1" applyBorder="1" applyAlignment="1" applyProtection="1">
      <alignment horizontal="center" vertical="center" wrapText="1"/>
    </xf>
    <xf numFmtId="0" fontId="30" fillId="0" borderId="10" xfId="0" applyNumberFormat="1" applyFont="1" applyFill="1" applyBorder="1" applyAlignment="1" applyProtection="1">
      <alignment horizontal="center" vertical="center" wrapText="1"/>
    </xf>
    <xf numFmtId="0" fontId="31" fillId="0" borderId="10" xfId="0" applyFont="1" applyBorder="1"/>
    <xf numFmtId="3" fontId="32" fillId="0" borderId="0" xfId="0" applyNumberFormat="1" applyFont="1" applyFill="1" applyBorder="1" applyAlignment="1" applyProtection="1">
      <alignment horizontal="center" vertical="center" wrapText="1"/>
    </xf>
    <xf numFmtId="9" fontId="29" fillId="0" borderId="10" xfId="42" applyFont="1" applyFill="1" applyBorder="1" applyAlignment="1" applyProtection="1">
      <alignment horizontal="center" vertical="center" wrapText="1"/>
    </xf>
    <xf numFmtId="4" fontId="33" fillId="0" borderId="0" xfId="0" applyNumberFormat="1" applyFont="1" applyFill="1" applyBorder="1" applyAlignment="1" applyProtection="1">
      <alignment horizontal="center" vertical="center" wrapText="1"/>
    </xf>
    <xf numFmtId="0" fontId="35" fillId="0" borderId="0" xfId="0" applyFont="1" applyAlignment="1">
      <alignment horizontal="center" vertical="center" wrapText="1"/>
    </xf>
    <xf numFmtId="0" fontId="36" fillId="0" borderId="0" xfId="0" applyFont="1" applyAlignment="1">
      <alignment horizontal="center" vertical="center" wrapText="1"/>
    </xf>
    <xf numFmtId="0" fontId="37" fillId="0" borderId="0" xfId="0" applyFont="1" applyAlignment="1">
      <alignment horizontal="center" vertical="center" wrapText="1"/>
    </xf>
    <xf numFmtId="4" fontId="28" fillId="0" borderId="10" xfId="0" applyNumberFormat="1" applyFont="1" applyFill="1" applyBorder="1" applyAlignment="1" applyProtection="1">
      <alignment horizontal="center" vertical="center" wrapText="1"/>
    </xf>
    <xf numFmtId="0" fontId="23" fillId="43" borderId="10" xfId="0" applyFont="1" applyFill="1" applyBorder="1" applyAlignment="1">
      <alignment horizontal="center" vertical="center" wrapText="1"/>
    </xf>
    <xf numFmtId="0" fontId="35" fillId="0" borderId="10" xfId="0" applyFont="1" applyBorder="1" applyAlignment="1">
      <alignment horizontal="center" vertical="center" wrapText="1"/>
    </xf>
    <xf numFmtId="4" fontId="24" fillId="41" borderId="10" xfId="0" applyNumberFormat="1" applyFont="1" applyFill="1" applyBorder="1" applyAlignment="1" applyProtection="1">
      <alignment horizontal="center" vertical="center" wrapText="1"/>
    </xf>
    <xf numFmtId="0" fontId="36" fillId="0" borderId="10" xfId="0" applyFont="1" applyBorder="1" applyAlignment="1">
      <alignment horizontal="center" vertical="center" wrapText="1"/>
    </xf>
    <xf numFmtId="3" fontId="28" fillId="42" borderId="10" xfId="0" applyNumberFormat="1" applyFont="1" applyFill="1" applyBorder="1" applyAlignment="1" applyProtection="1">
      <alignment horizontal="center" vertical="center" wrapText="1"/>
    </xf>
    <xf numFmtId="3" fontId="34" fillId="42" borderId="10" xfId="0" applyNumberFormat="1" applyFont="1" applyFill="1" applyBorder="1" applyAlignment="1" applyProtection="1">
      <alignment horizontal="center" vertical="center" wrapText="1"/>
    </xf>
    <xf numFmtId="4" fontId="28" fillId="0" borderId="10" xfId="0" applyNumberFormat="1" applyFont="1" applyFill="1" applyBorder="1" applyAlignment="1" applyProtection="1">
      <alignment horizontal="center" vertical="center"/>
    </xf>
    <xf numFmtId="0" fontId="37" fillId="0" borderId="10" xfId="0" applyFont="1" applyBorder="1" applyAlignment="1">
      <alignment horizontal="center" vertical="center" wrapText="1"/>
    </xf>
    <xf numFmtId="4" fontId="33" fillId="0" borderId="10" xfId="0" applyNumberFormat="1" applyFont="1" applyFill="1" applyBorder="1" applyAlignment="1" applyProtection="1">
      <alignment horizontal="center" vertical="center" wrapText="1"/>
    </xf>
    <xf numFmtId="3" fontId="19" fillId="0" borderId="10" xfId="0" applyNumberFormat="1" applyFont="1" applyFill="1" applyBorder="1" applyAlignment="1" applyProtection="1">
      <alignment horizontal="center" vertical="center" wrapText="1"/>
    </xf>
    <xf numFmtId="3" fontId="32" fillId="0" borderId="10" xfId="0" applyNumberFormat="1" applyFont="1" applyFill="1" applyBorder="1" applyAlignment="1" applyProtection="1">
      <alignment horizontal="center" vertical="center" wrapText="1"/>
    </xf>
    <xf numFmtId="4" fontId="38" fillId="33" borderId="11" xfId="0" applyNumberFormat="1" applyFont="1" applyFill="1" applyBorder="1" applyAlignment="1" applyProtection="1">
      <alignment horizontal="center" vertical="center"/>
    </xf>
    <xf numFmtId="0" fontId="39" fillId="44" borderId="0" xfId="43" applyFont="1" applyFill="1" applyBorder="1" applyAlignment="1">
      <alignment horizontal="center" vertical="center" wrapText="1"/>
    </xf>
    <xf numFmtId="0" fontId="1" fillId="0" borderId="0" xfId="43"/>
    <xf numFmtId="0" fontId="40" fillId="0" borderId="10" xfId="43" applyFont="1" applyFill="1" applyBorder="1" applyAlignment="1">
      <alignment horizontal="right" vertical="center" wrapText="1"/>
    </xf>
    <xf numFmtId="0" fontId="42" fillId="45" borderId="10" xfId="43" applyFont="1" applyFill="1" applyBorder="1" applyAlignment="1">
      <alignment horizontal="center" vertical="center" wrapText="1"/>
    </xf>
    <xf numFmtId="0" fontId="43" fillId="0" borderId="10" xfId="43" applyFont="1" applyFill="1" applyBorder="1" applyAlignment="1">
      <alignment horizontal="right" vertical="center" wrapText="1"/>
    </xf>
    <xf numFmtId="0" fontId="44" fillId="33" borderId="10" xfId="43" applyFont="1" applyFill="1" applyBorder="1" applyAlignment="1">
      <alignment horizontal="right" vertical="center" wrapText="1"/>
    </xf>
    <xf numFmtId="0" fontId="46" fillId="33" borderId="10" xfId="43" applyFont="1" applyFill="1" applyBorder="1" applyAlignment="1">
      <alignment horizontal="right" vertical="center" wrapText="1"/>
    </xf>
    <xf numFmtId="0" fontId="47" fillId="0" borderId="10" xfId="43" applyFont="1" applyFill="1" applyBorder="1" applyAlignment="1">
      <alignment horizontal="right" vertical="center" wrapText="1"/>
    </xf>
    <xf numFmtId="0" fontId="48" fillId="33" borderId="10" xfId="43" applyFont="1" applyFill="1" applyBorder="1" applyAlignment="1">
      <alignment horizontal="right" vertical="center" wrapText="1"/>
    </xf>
    <xf numFmtId="0" fontId="50" fillId="33" borderId="10" xfId="43" applyFont="1" applyFill="1" applyBorder="1" applyAlignment="1">
      <alignment horizontal="right" vertical="center" wrapText="1"/>
    </xf>
    <xf numFmtId="0" fontId="51" fillId="33" borderId="10" xfId="43" applyFont="1" applyFill="1" applyBorder="1" applyAlignment="1">
      <alignment horizontal="right" vertical="center" wrapText="1"/>
    </xf>
    <xf numFmtId="0" fontId="52" fillId="0" borderId="10" xfId="44" applyFont="1" applyBorder="1" applyAlignment="1">
      <alignment horizontal="center" vertical="center" wrapText="1" readingOrder="2"/>
    </xf>
    <xf numFmtId="0" fontId="1" fillId="0" borderId="0" xfId="44"/>
    <xf numFmtId="0" fontId="53" fillId="0" borderId="10" xfId="44" applyFont="1" applyBorder="1" applyAlignment="1">
      <alignment horizontal="center" vertical="center" wrapText="1" readingOrder="2"/>
    </xf>
    <xf numFmtId="0" fontId="55" fillId="0" borderId="10" xfId="44" applyFont="1" applyBorder="1" applyAlignment="1">
      <alignment horizontal="center" vertical="center" wrapText="1" readingOrder="2"/>
    </xf>
    <xf numFmtId="0" fontId="56" fillId="0" borderId="10" xfId="44" applyFont="1" applyBorder="1" applyAlignment="1">
      <alignment horizontal="center" vertical="center" wrapText="1" readingOrder="2"/>
    </xf>
    <xf numFmtId="0" fontId="54" fillId="0" borderId="10" xfId="44" applyFont="1" applyBorder="1" applyAlignment="1">
      <alignment horizontal="center" vertical="center" wrapText="1" readingOrder="2"/>
    </xf>
    <xf numFmtId="0" fontId="58" fillId="0" borderId="10" xfId="44" applyFont="1" applyBorder="1" applyAlignment="1">
      <alignment horizontal="center" vertical="center" wrapText="1" readingOrder="2"/>
    </xf>
    <xf numFmtId="0" fontId="59" fillId="0" borderId="10" xfId="44" applyFont="1" applyBorder="1" applyAlignment="1">
      <alignment horizontal="center" vertical="center" wrapText="1" readingOrder="2"/>
    </xf>
    <xf numFmtId="0" fontId="61" fillId="0" borderId="10" xfId="44" applyFont="1" applyBorder="1" applyAlignment="1">
      <alignment horizontal="center" vertical="center" wrapText="1" readingOrder="2"/>
    </xf>
    <xf numFmtId="0" fontId="62" fillId="0" borderId="10" xfId="44" applyFont="1" applyBorder="1" applyAlignment="1">
      <alignment horizontal="center" vertical="center" wrapText="1" readingOrder="2"/>
    </xf>
    <xf numFmtId="0" fontId="63" fillId="0" borderId="10" xfId="44" applyFont="1" applyBorder="1" applyAlignment="1">
      <alignment horizontal="center" vertical="center" wrapText="1" readingOrder="2"/>
    </xf>
    <xf numFmtId="0" fontId="65" fillId="0" borderId="10" xfId="44" applyFont="1" applyBorder="1" applyAlignment="1">
      <alignment horizontal="center" vertical="center" wrapText="1" readingOrder="2"/>
    </xf>
    <xf numFmtId="0" fontId="66" fillId="0" borderId="10" xfId="44" applyFont="1" applyBorder="1" applyAlignment="1">
      <alignment horizontal="center" vertical="center" wrapText="1" readingOrder="2"/>
    </xf>
    <xf numFmtId="0" fontId="67" fillId="0" borderId="10" xfId="44" applyFont="1" applyBorder="1" applyAlignment="1">
      <alignment horizontal="center" vertical="center" wrapText="1" readingOrder="2"/>
    </xf>
    <xf numFmtId="0" fontId="68" fillId="0" borderId="10" xfId="44" applyFont="1" applyBorder="1" applyAlignment="1">
      <alignment horizontal="center" vertical="center" wrapText="1" readingOrder="2"/>
    </xf>
    <xf numFmtId="0" fontId="69" fillId="0" borderId="10" xfId="44" applyFont="1" applyBorder="1" applyAlignment="1">
      <alignment horizontal="center" vertical="center" wrapText="1" readingOrder="2"/>
    </xf>
    <xf numFmtId="0" fontId="17" fillId="0" borderId="10" xfId="44" applyFont="1" applyBorder="1" applyAlignment="1">
      <alignment wrapText="1"/>
    </xf>
    <xf numFmtId="0" fontId="17" fillId="0" borderId="10" xfId="44" applyFont="1" applyBorder="1" applyAlignment="1">
      <alignment horizontal="center" wrapText="1"/>
    </xf>
    <xf numFmtId="4" fontId="70" fillId="33" borderId="10" xfId="0" applyNumberFormat="1" applyFont="1" applyFill="1" applyBorder="1" applyAlignment="1" applyProtection="1">
      <alignment horizontal="center" vertical="center"/>
    </xf>
    <xf numFmtId="4" fontId="71" fillId="0" borderId="11" xfId="0" applyNumberFormat="1" applyFont="1" applyFill="1" applyBorder="1" applyAlignment="1" applyProtection="1">
      <alignment horizontal="center" vertical="center" wrapText="1"/>
    </xf>
    <xf numFmtId="4" fontId="26" fillId="0" borderId="10" xfId="0" applyNumberFormat="1" applyFont="1" applyFill="1" applyBorder="1" applyAlignment="1" applyProtection="1">
      <alignment horizontal="center" vertical="center" wrapText="1"/>
    </xf>
    <xf numFmtId="4" fontId="71" fillId="0" borderId="10" xfId="0" applyNumberFormat="1" applyFont="1" applyFill="1" applyBorder="1" applyAlignment="1" applyProtection="1">
      <alignment horizontal="center" vertical="center" wrapText="1"/>
    </xf>
    <xf numFmtId="4" fontId="72" fillId="0" borderId="0" xfId="0" applyNumberFormat="1" applyFont="1" applyFill="1" applyBorder="1" applyAlignment="1" applyProtection="1">
      <alignment horizontal="center" vertic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44"/>
    <cellStyle name="Normal 2 2" xfId="43"/>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9525</xdr:colOff>
      <xdr:row>8</xdr:row>
      <xdr:rowOff>0</xdr:rowOff>
    </xdr:from>
    <xdr:to>
      <xdr:col>16</xdr:col>
      <xdr:colOff>390525</xdr:colOff>
      <xdr:row>8</xdr:row>
      <xdr:rowOff>46790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7542275" y="3133725"/>
          <a:ext cx="381000" cy="46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2"/>
  <sheetViews>
    <sheetView rightToLeft="1" tabSelected="1" workbookViewId="0">
      <pane ySplit="1" topLeftCell="A2" activePane="bottomLeft" state="frozen"/>
      <selection pane="bottomLeft" activeCell="A2" sqref="A2"/>
    </sheetView>
  </sheetViews>
  <sheetFormatPr defaultRowHeight="15" customHeight="1"/>
  <cols>
    <col min="1" max="1" width="28.42578125" style="19" customWidth="1"/>
    <col min="2" max="2" width="21" style="1" customWidth="1"/>
    <col min="3" max="3" width="13.7109375" style="1" customWidth="1"/>
    <col min="4" max="7" width="15" style="1" customWidth="1"/>
    <col min="8" max="8" width="17.5703125" style="1" customWidth="1"/>
    <col min="9" max="11" width="11.140625" style="4" customWidth="1"/>
    <col min="12" max="12" width="19.85546875" style="4" customWidth="1"/>
    <col min="13" max="13" width="24.42578125" style="4" customWidth="1"/>
    <col min="14" max="14" width="14.28515625" style="4" bestFit="1" customWidth="1"/>
    <col min="15" max="15" width="9.85546875" style="1" customWidth="1"/>
    <col min="16" max="16" width="21.85546875" style="4" customWidth="1"/>
    <col min="17" max="22" width="12.85546875" style="4" bestFit="1" customWidth="1"/>
    <col min="23" max="23" width="18.5703125" style="4" customWidth="1"/>
    <col min="24" max="24" width="13.5703125" style="4" customWidth="1"/>
    <col min="25" max="30" width="12.85546875" style="4" bestFit="1" customWidth="1"/>
    <col min="31" max="32" width="10.7109375" style="3" bestFit="1" customWidth="1"/>
    <col min="33" max="33" width="6.140625" style="3" customWidth="1"/>
    <col min="34" max="34" width="11.140625" style="4" customWidth="1"/>
    <col min="35" max="35" width="12.7109375" style="4" customWidth="1"/>
    <col min="36" max="36" width="11.140625" style="4" customWidth="1"/>
    <col min="37" max="37" width="5.5703125" style="2" customWidth="1"/>
  </cols>
  <sheetData>
    <row r="1" spans="1:37" s="1" customFormat="1" ht="54.95" customHeight="1">
      <c r="A1" s="18" t="s">
        <v>0</v>
      </c>
      <c r="B1" s="7" t="s">
        <v>502</v>
      </c>
      <c r="C1" s="8" t="s">
        <v>503</v>
      </c>
      <c r="D1" s="9" t="s">
        <v>504</v>
      </c>
      <c r="E1" s="10" t="s">
        <v>505</v>
      </c>
      <c r="F1" s="11" t="s">
        <v>506</v>
      </c>
      <c r="G1" s="12" t="s">
        <v>507</v>
      </c>
      <c r="H1" s="13" t="s">
        <v>508</v>
      </c>
      <c r="I1" s="6" t="s">
        <v>501</v>
      </c>
      <c r="J1" s="6" t="s">
        <v>500</v>
      </c>
      <c r="K1" s="6" t="s">
        <v>499</v>
      </c>
      <c r="L1" s="6" t="s">
        <v>4</v>
      </c>
      <c r="M1" s="4" t="s">
        <v>496</v>
      </c>
      <c r="N1" s="4" t="s">
        <v>495</v>
      </c>
      <c r="O1" s="1" t="s">
        <v>1</v>
      </c>
      <c r="P1" s="4" t="s">
        <v>497</v>
      </c>
      <c r="Q1" s="6" t="s">
        <v>8</v>
      </c>
      <c r="R1" s="4" t="s">
        <v>9</v>
      </c>
      <c r="S1" s="4" t="s">
        <v>10</v>
      </c>
      <c r="T1" s="4" t="s">
        <v>12</v>
      </c>
      <c r="U1" s="4" t="s">
        <v>13</v>
      </c>
      <c r="V1" s="6" t="s">
        <v>11</v>
      </c>
      <c r="W1" s="14" t="s">
        <v>509</v>
      </c>
      <c r="X1" s="15" t="s">
        <v>510</v>
      </c>
      <c r="Y1" s="4" t="s">
        <v>14</v>
      </c>
      <c r="Z1" s="4" t="s">
        <v>15</v>
      </c>
      <c r="AA1" s="4" t="s">
        <v>16</v>
      </c>
      <c r="AB1" s="4" t="s">
        <v>17</v>
      </c>
      <c r="AC1" s="4" t="s">
        <v>18</v>
      </c>
      <c r="AD1" s="4" t="s">
        <v>19</v>
      </c>
      <c r="AE1" s="3" t="s">
        <v>1</v>
      </c>
      <c r="AF1" s="3" t="s">
        <v>2</v>
      </c>
      <c r="AG1" s="3" t="s">
        <v>3</v>
      </c>
      <c r="AH1" s="4" t="s">
        <v>5</v>
      </c>
      <c r="AI1" s="4" t="s">
        <v>6</v>
      </c>
      <c r="AJ1" s="4" t="s">
        <v>7</v>
      </c>
      <c r="AK1" s="2" t="s">
        <v>498</v>
      </c>
    </row>
    <row r="2" spans="1:37" ht="15" customHeight="1">
      <c r="A2" s="19" t="s">
        <v>28</v>
      </c>
      <c r="B2" s="17">
        <f t="shared" ref="B2:B33" si="0">X2/W2</f>
        <v>4.605760575345025</v>
      </c>
      <c r="C2" s="17">
        <f t="shared" ref="C2:C33" si="1">X2/K2</f>
        <v>1.1546050553072327</v>
      </c>
      <c r="D2" s="17">
        <f t="shared" ref="D2:D33" si="2">J2/K2</f>
        <v>0.68779891777427593</v>
      </c>
      <c r="E2" s="17">
        <f t="shared" ref="E2:E33" si="3">(I2*1000000)/L2</f>
        <v>0.22350929826280042</v>
      </c>
      <c r="F2" s="17">
        <f t="shared" ref="F2:F33" si="4">(K2-N2)/N2</f>
        <v>0.55440736079938857</v>
      </c>
      <c r="G2" s="17">
        <f t="shared" ref="G2:G33" si="5">(L2-M2)/M2</f>
        <v>0.48655039700426478</v>
      </c>
      <c r="H2" s="17">
        <f t="shared" ref="H2:H33" si="6">P2/L2</f>
        <v>3.4523986634455703E-2</v>
      </c>
      <c r="I2" s="4">
        <f>AJ2*1</f>
        <v>38330593</v>
      </c>
      <c r="J2" s="4">
        <f>AI2*1</f>
        <v>100503070</v>
      </c>
      <c r="K2" s="4">
        <f>AH2*1</f>
        <v>146122751</v>
      </c>
      <c r="L2" s="5">
        <v>171494400000000</v>
      </c>
      <c r="M2" s="4">
        <v>115364000000000</v>
      </c>
      <c r="N2" s="4">
        <v>94005442</v>
      </c>
      <c r="O2" s="1" t="s">
        <v>485</v>
      </c>
      <c r="P2" s="4">
        <v>5920670373484</v>
      </c>
      <c r="Q2" s="4">
        <v>1377034</v>
      </c>
      <c r="R2" s="4">
        <v>30090305</v>
      </c>
      <c r="S2" s="4">
        <v>0</v>
      </c>
      <c r="T2" s="4">
        <v>0</v>
      </c>
      <c r="U2" s="4">
        <v>4605420</v>
      </c>
      <c r="V2" s="4">
        <v>558339</v>
      </c>
      <c r="W2" s="16">
        <f t="shared" ref="W2:W33" si="7">V2+U2+T2+S2+R2+Q2</f>
        <v>36631098</v>
      </c>
      <c r="X2" s="16">
        <f t="shared" ref="X2:X33" si="8">Y2+Z2+AA2+AB2+AC2+AD2</f>
        <v>168714067</v>
      </c>
      <c r="Y2" s="4">
        <v>88745684</v>
      </c>
      <c r="Z2" s="4">
        <v>0</v>
      </c>
      <c r="AA2" s="4">
        <v>9623747</v>
      </c>
      <c r="AB2" s="4">
        <v>30583792</v>
      </c>
      <c r="AC2" s="4">
        <v>39760844</v>
      </c>
      <c r="AD2" s="4">
        <v>0</v>
      </c>
      <c r="AE2" s="1" t="s">
        <v>22</v>
      </c>
      <c r="AF2" s="1" t="s">
        <v>30</v>
      </c>
      <c r="AG2" s="1" t="s">
        <v>24</v>
      </c>
      <c r="AH2" s="5">
        <v>146122751</v>
      </c>
      <c r="AI2" s="5">
        <v>100503070</v>
      </c>
      <c r="AJ2" s="5">
        <v>38330593</v>
      </c>
      <c r="AK2" s="1" t="s">
        <v>29</v>
      </c>
    </row>
    <row r="3" spans="1:37" ht="15" customHeight="1">
      <c r="A3" s="19" t="s">
        <v>35</v>
      </c>
      <c r="B3" s="17">
        <f t="shared" si="0"/>
        <v>1.9949316749930928</v>
      </c>
      <c r="C3" s="17">
        <f t="shared" si="1"/>
        <v>0.41678250608689232</v>
      </c>
      <c r="D3" s="17">
        <f t="shared" si="2"/>
        <v>0.76731369567336216</v>
      </c>
      <c r="E3" s="17">
        <f t="shared" si="3"/>
        <v>4.5444194756554306E-2</v>
      </c>
      <c r="F3" s="17">
        <f t="shared" si="4"/>
        <v>1.0574953662601436</v>
      </c>
      <c r="G3" s="17">
        <f t="shared" si="5"/>
        <v>2.5739291598023066</v>
      </c>
      <c r="H3" s="17">
        <f t="shared" si="6"/>
        <v>0.11577303308233938</v>
      </c>
      <c r="I3" s="4">
        <f>AJ3*1</f>
        <v>197171</v>
      </c>
      <c r="J3" s="4">
        <f>AI3*1</f>
        <v>810881</v>
      </c>
      <c r="K3" s="4">
        <f>AH3*1</f>
        <v>1056779</v>
      </c>
      <c r="L3" s="4">
        <v>4338750000000</v>
      </c>
      <c r="M3" s="4">
        <v>1214000000000</v>
      </c>
      <c r="N3" s="4">
        <v>513624</v>
      </c>
      <c r="O3" s="1" t="s">
        <v>486</v>
      </c>
      <c r="P3" s="4">
        <v>502310247286</v>
      </c>
      <c r="Q3" s="4">
        <v>22572</v>
      </c>
      <c r="R3" s="4">
        <v>125102</v>
      </c>
      <c r="S3" s="4">
        <v>32817</v>
      </c>
      <c r="T3" s="4">
        <v>36560</v>
      </c>
      <c r="U3" s="4">
        <v>0</v>
      </c>
      <c r="V3" s="4">
        <v>3732</v>
      </c>
      <c r="W3" s="16">
        <f t="shared" si="7"/>
        <v>220783</v>
      </c>
      <c r="X3" s="16">
        <f t="shared" si="8"/>
        <v>440447</v>
      </c>
      <c r="Y3" s="4">
        <v>49054</v>
      </c>
      <c r="Z3" s="4">
        <v>123218</v>
      </c>
      <c r="AA3" s="4">
        <v>3765</v>
      </c>
      <c r="AB3" s="4">
        <v>236001</v>
      </c>
      <c r="AC3" s="4">
        <v>0</v>
      </c>
      <c r="AD3" s="4">
        <v>28409</v>
      </c>
      <c r="AE3" s="3" t="s">
        <v>22</v>
      </c>
      <c r="AF3" s="3" t="s">
        <v>37</v>
      </c>
      <c r="AG3" s="3" t="s">
        <v>24</v>
      </c>
      <c r="AH3" s="4">
        <v>1056779</v>
      </c>
      <c r="AI3" s="4">
        <v>810881</v>
      </c>
      <c r="AJ3" s="4">
        <v>197171</v>
      </c>
      <c r="AK3" s="2" t="s">
        <v>36</v>
      </c>
    </row>
    <row r="4" spans="1:37" ht="15" customHeight="1">
      <c r="A4" s="19" t="s">
        <v>38</v>
      </c>
      <c r="B4" s="17">
        <f t="shared" si="0"/>
        <v>0.94970885994258392</v>
      </c>
      <c r="C4" s="17">
        <f t="shared" si="1"/>
        <v>1.1814970352212351</v>
      </c>
      <c r="D4" s="17">
        <f t="shared" si="2"/>
        <v>0.80717218766874765</v>
      </c>
      <c r="E4" s="17">
        <f t="shared" si="3"/>
        <v>7.3236382015760326E-2</v>
      </c>
      <c r="F4" s="17">
        <f t="shared" si="4"/>
        <v>2.3167350670257273E-2</v>
      </c>
      <c r="G4" s="17">
        <f t="shared" si="5"/>
        <v>4.5125379939209722</v>
      </c>
      <c r="H4" s="17">
        <f t="shared" si="6"/>
        <v>0.13269365738568398</v>
      </c>
      <c r="I4" s="4">
        <f>AJ4*2</f>
        <v>478164</v>
      </c>
      <c r="J4" s="4">
        <f>AI4*2</f>
        <v>1246650</v>
      </c>
      <c r="K4" s="4">
        <f>AH4*2</f>
        <v>1544466</v>
      </c>
      <c r="L4" s="4">
        <v>6529050000000</v>
      </c>
      <c r="M4" s="4">
        <v>1184400000000</v>
      </c>
      <c r="N4" s="4">
        <v>1509495</v>
      </c>
      <c r="O4" s="1" t="s">
        <v>487</v>
      </c>
      <c r="P4" s="4">
        <v>866363523754</v>
      </c>
      <c r="Q4" s="4">
        <v>77158</v>
      </c>
      <c r="R4" s="4">
        <v>712066</v>
      </c>
      <c r="S4" s="4">
        <v>0</v>
      </c>
      <c r="T4" s="4">
        <v>0</v>
      </c>
      <c r="U4" s="4">
        <v>300077</v>
      </c>
      <c r="V4" s="4">
        <v>832111</v>
      </c>
      <c r="W4" s="16">
        <f t="shared" si="7"/>
        <v>1921412</v>
      </c>
      <c r="X4" s="16">
        <f t="shared" si="8"/>
        <v>1824782</v>
      </c>
      <c r="Y4" s="4">
        <v>157760</v>
      </c>
      <c r="Z4" s="4">
        <v>0</v>
      </c>
      <c r="AA4" s="4">
        <v>1268314</v>
      </c>
      <c r="AB4" s="4">
        <v>398708</v>
      </c>
      <c r="AC4" s="4">
        <v>0</v>
      </c>
      <c r="AD4" s="4">
        <v>0</v>
      </c>
      <c r="AE4" s="3" t="s">
        <v>40</v>
      </c>
      <c r="AF4" s="3" t="s">
        <v>41</v>
      </c>
      <c r="AG4" s="3" t="s">
        <v>42</v>
      </c>
      <c r="AH4" s="4">
        <v>772233</v>
      </c>
      <c r="AI4" s="4">
        <v>623325</v>
      </c>
      <c r="AJ4" s="4">
        <v>239082</v>
      </c>
      <c r="AK4" s="2" t="s">
        <v>39</v>
      </c>
    </row>
    <row r="5" spans="1:37" ht="15" customHeight="1">
      <c r="A5" s="19" t="s">
        <v>43</v>
      </c>
      <c r="B5" s="17">
        <f t="shared" si="0"/>
        <v>0.57742550968720907</v>
      </c>
      <c r="C5" s="17">
        <f t="shared" si="1"/>
        <v>0.80596419413601617</v>
      </c>
      <c r="D5" s="17">
        <f t="shared" si="2"/>
        <v>0.54699501679856566</v>
      </c>
      <c r="E5" s="17">
        <f t="shared" si="3"/>
        <v>0.1172276555480115</v>
      </c>
      <c r="F5" s="17">
        <f t="shared" si="4"/>
        <v>0.50671107196151544</v>
      </c>
      <c r="G5" s="17">
        <f t="shared" si="5"/>
        <v>0.82923961154786285</v>
      </c>
      <c r="H5" s="17">
        <f t="shared" si="6"/>
        <v>0.14925710520957228</v>
      </c>
      <c r="I5" s="4">
        <f>AJ5*1</f>
        <v>1460673</v>
      </c>
      <c r="J5" s="4">
        <f>AI5*1</f>
        <v>2663735</v>
      </c>
      <c r="K5" s="4">
        <f>AH5*1</f>
        <v>4869761</v>
      </c>
      <c r="L5" s="4">
        <v>12460140000000</v>
      </c>
      <c r="M5" s="4">
        <v>6811650000000</v>
      </c>
      <c r="N5" s="4">
        <v>3232047</v>
      </c>
      <c r="O5" s="1" t="s">
        <v>485</v>
      </c>
      <c r="P5" s="4">
        <v>1859764426906</v>
      </c>
      <c r="Q5" s="4">
        <v>212555</v>
      </c>
      <c r="R5" s="4">
        <v>4138368</v>
      </c>
      <c r="S5" s="4">
        <v>0</v>
      </c>
      <c r="T5" s="4">
        <v>0</v>
      </c>
      <c r="U5" s="4">
        <v>457531</v>
      </c>
      <c r="V5" s="4">
        <v>1988705</v>
      </c>
      <c r="W5" s="16">
        <f t="shared" si="7"/>
        <v>6797159</v>
      </c>
      <c r="X5" s="16">
        <f t="shared" si="8"/>
        <v>3924853</v>
      </c>
      <c r="Y5" s="4">
        <v>910363</v>
      </c>
      <c r="Z5" s="4">
        <v>0</v>
      </c>
      <c r="AA5" s="4">
        <v>686</v>
      </c>
      <c r="AB5" s="4">
        <v>3013321</v>
      </c>
      <c r="AC5" s="4">
        <v>483</v>
      </c>
      <c r="AD5" s="4">
        <v>0</v>
      </c>
      <c r="AE5" s="3" t="s">
        <v>22</v>
      </c>
      <c r="AF5" s="3" t="s">
        <v>45</v>
      </c>
      <c r="AG5" s="3" t="s">
        <v>24</v>
      </c>
      <c r="AH5" s="4">
        <v>4869761</v>
      </c>
      <c r="AI5" s="4">
        <v>2663735</v>
      </c>
      <c r="AJ5" s="4">
        <v>1460673</v>
      </c>
      <c r="AK5" s="2" t="s">
        <v>44</v>
      </c>
    </row>
    <row r="6" spans="1:37" ht="15" customHeight="1">
      <c r="A6" s="19" t="s">
        <v>49</v>
      </c>
      <c r="B6" s="17">
        <f t="shared" si="0"/>
        <v>1.1739990117716395</v>
      </c>
      <c r="C6" s="17">
        <f t="shared" si="1"/>
        <v>0.50723816008643585</v>
      </c>
      <c r="D6" s="17">
        <f t="shared" si="2"/>
        <v>0.83967018187547837</v>
      </c>
      <c r="E6" s="17">
        <f t="shared" si="3"/>
        <v>8.59327257082588E-2</v>
      </c>
      <c r="F6" s="17">
        <f t="shared" si="4"/>
        <v>2.8709406887538034</v>
      </c>
      <c r="G6" s="17">
        <f t="shared" si="5"/>
        <v>5.8122388793315309</v>
      </c>
      <c r="H6" s="17">
        <f t="shared" si="6"/>
        <v>0.70548184712000683</v>
      </c>
      <c r="I6" s="4">
        <f>AJ6*2</f>
        <v>341784</v>
      </c>
      <c r="J6" s="4">
        <f>AI6*2</f>
        <v>2387404</v>
      </c>
      <c r="K6" s="4">
        <f>AH6*2</f>
        <v>2843264</v>
      </c>
      <c r="L6" s="4">
        <v>3977343872000</v>
      </c>
      <c r="M6" s="4">
        <v>583852672000</v>
      </c>
      <c r="N6" s="4">
        <v>734515</v>
      </c>
      <c r="O6" s="1" t="s">
        <v>494</v>
      </c>
      <c r="P6" s="4">
        <v>2805943901450</v>
      </c>
      <c r="Q6" s="4">
        <v>19199</v>
      </c>
      <c r="R6" s="4">
        <v>677271</v>
      </c>
      <c r="S6" s="4">
        <v>112189</v>
      </c>
      <c r="T6" s="4">
        <v>273396</v>
      </c>
      <c r="U6" s="4">
        <v>0</v>
      </c>
      <c r="V6" s="4">
        <v>146406</v>
      </c>
      <c r="W6" s="16">
        <f t="shared" si="7"/>
        <v>1228461</v>
      </c>
      <c r="X6" s="16">
        <f t="shared" si="8"/>
        <v>1442212</v>
      </c>
      <c r="Y6" s="4">
        <v>217761</v>
      </c>
      <c r="Z6" s="4">
        <v>664068</v>
      </c>
      <c r="AA6" s="4">
        <v>467</v>
      </c>
      <c r="AB6" s="4">
        <v>559916</v>
      </c>
      <c r="AC6" s="4">
        <v>0</v>
      </c>
      <c r="AD6" s="4">
        <v>0</v>
      </c>
      <c r="AE6" s="3" t="s">
        <v>40</v>
      </c>
      <c r="AF6" s="3" t="s">
        <v>41</v>
      </c>
      <c r="AG6" s="3" t="s">
        <v>42</v>
      </c>
      <c r="AH6" s="4">
        <v>1421632</v>
      </c>
      <c r="AI6" s="4">
        <v>1193702</v>
      </c>
      <c r="AJ6" s="4">
        <v>170892</v>
      </c>
      <c r="AK6" s="2" t="s">
        <v>50</v>
      </c>
    </row>
    <row r="7" spans="1:37" ht="15" customHeight="1">
      <c r="A7" s="19" t="s">
        <v>51</v>
      </c>
      <c r="B7" s="17">
        <f t="shared" si="0"/>
        <v>0.21188756295022207</v>
      </c>
      <c r="C7" s="17">
        <f t="shared" si="1"/>
        <v>0.173839674452784</v>
      </c>
      <c r="D7" s="17">
        <f t="shared" si="2"/>
        <v>0.58672148630229559</v>
      </c>
      <c r="E7" s="17">
        <f t="shared" si="3"/>
        <v>0.11569654427645788</v>
      </c>
      <c r="F7" s="17">
        <f t="shared" si="4"/>
        <v>0.85242859170062235</v>
      </c>
      <c r="G7" s="17">
        <f t="shared" si="5"/>
        <v>1.9835322195704057</v>
      </c>
      <c r="H7" s="17">
        <f t="shared" si="6"/>
        <v>9.5532594447844177E-2</v>
      </c>
      <c r="I7" s="4">
        <f t="shared" ref="I7:I12" si="9">AJ7*1</f>
        <v>578529</v>
      </c>
      <c r="J7" s="4">
        <f t="shared" ref="J7:J12" si="10">AI7*1</f>
        <v>1072274</v>
      </c>
      <c r="K7" s="4">
        <f t="shared" ref="K7:K12" si="11">AH7*1</f>
        <v>1827569</v>
      </c>
      <c r="L7" s="4">
        <v>5000400000000</v>
      </c>
      <c r="M7" s="4">
        <v>1676000000000</v>
      </c>
      <c r="N7" s="4">
        <v>986580</v>
      </c>
      <c r="O7" s="1" t="s">
        <v>486</v>
      </c>
      <c r="P7" s="4">
        <v>477701185277</v>
      </c>
      <c r="Q7" s="4">
        <v>192832</v>
      </c>
      <c r="R7" s="4">
        <v>194903</v>
      </c>
      <c r="S7" s="4">
        <v>0</v>
      </c>
      <c r="T7" s="4">
        <v>0</v>
      </c>
      <c r="U7" s="4">
        <v>150549</v>
      </c>
      <c r="V7" s="4">
        <v>961115</v>
      </c>
      <c r="W7" s="16">
        <f t="shared" si="7"/>
        <v>1499399</v>
      </c>
      <c r="X7" s="16">
        <f t="shared" si="8"/>
        <v>317704</v>
      </c>
      <c r="Y7" s="4">
        <v>115228</v>
      </c>
      <c r="Z7" s="4">
        <v>0</v>
      </c>
      <c r="AA7" s="4">
        <v>48050</v>
      </c>
      <c r="AB7" s="4">
        <v>89426</v>
      </c>
      <c r="AC7" s="4">
        <v>65000</v>
      </c>
      <c r="AD7" s="4">
        <v>0</v>
      </c>
      <c r="AE7" s="3" t="s">
        <v>22</v>
      </c>
      <c r="AF7" s="3" t="s">
        <v>53</v>
      </c>
      <c r="AG7" s="3" t="s">
        <v>24</v>
      </c>
      <c r="AH7" s="4">
        <v>1827569</v>
      </c>
      <c r="AI7" s="4">
        <v>1072274</v>
      </c>
      <c r="AJ7" s="4">
        <v>578529</v>
      </c>
      <c r="AK7" s="2" t="s">
        <v>52</v>
      </c>
    </row>
    <row r="8" spans="1:37" ht="15" customHeight="1">
      <c r="A8" s="19" t="s">
        <v>60</v>
      </c>
      <c r="B8" s="17">
        <f t="shared" si="0"/>
        <v>0.79350686271165238</v>
      </c>
      <c r="C8" s="17">
        <f t="shared" si="1"/>
        <v>0.4276140576646138</v>
      </c>
      <c r="D8" s="17">
        <f t="shared" si="2"/>
        <v>0.78913748199895828</v>
      </c>
      <c r="E8" s="17">
        <f t="shared" si="3"/>
        <v>9.6304714691163765E-2</v>
      </c>
      <c r="F8" s="17">
        <f t="shared" si="4"/>
        <v>1.6372928415644528</v>
      </c>
      <c r="G8" s="17">
        <f t="shared" si="5"/>
        <v>3.2254834254143647</v>
      </c>
      <c r="H8" s="17">
        <f t="shared" si="6"/>
        <v>0.46710064581536692</v>
      </c>
      <c r="I8" s="4">
        <f t="shared" si="9"/>
        <v>337598</v>
      </c>
      <c r="J8" s="4">
        <f t="shared" si="10"/>
        <v>2575508</v>
      </c>
      <c r="K8" s="4">
        <f t="shared" si="11"/>
        <v>3263700</v>
      </c>
      <c r="L8" s="4">
        <v>3505518925866</v>
      </c>
      <c r="M8" s="4">
        <v>829613696928</v>
      </c>
      <c r="N8" s="4">
        <v>1237519</v>
      </c>
      <c r="O8" s="1" t="s">
        <v>486</v>
      </c>
      <c r="P8" s="4">
        <v>1637430154190</v>
      </c>
      <c r="Q8" s="4">
        <v>192976</v>
      </c>
      <c r="R8" s="4">
        <v>88896</v>
      </c>
      <c r="S8" s="4">
        <v>137455</v>
      </c>
      <c r="T8" s="4">
        <v>448500</v>
      </c>
      <c r="U8" s="4">
        <v>0</v>
      </c>
      <c r="V8" s="4">
        <v>890953</v>
      </c>
      <c r="W8" s="16">
        <f t="shared" si="7"/>
        <v>1758780</v>
      </c>
      <c r="X8" s="16">
        <f t="shared" si="8"/>
        <v>1395604</v>
      </c>
      <c r="Y8" s="4">
        <v>268942</v>
      </c>
      <c r="Z8" s="4">
        <v>463445</v>
      </c>
      <c r="AA8" s="4">
        <v>411370</v>
      </c>
      <c r="AB8" s="4">
        <v>242007</v>
      </c>
      <c r="AC8" s="4">
        <v>9840</v>
      </c>
      <c r="AD8" s="4">
        <v>0</v>
      </c>
      <c r="AE8" s="3" t="s">
        <v>22</v>
      </c>
      <c r="AF8" s="3" t="s">
        <v>59</v>
      </c>
      <c r="AG8" s="3" t="s">
        <v>24</v>
      </c>
      <c r="AH8" s="4">
        <v>3263700</v>
      </c>
      <c r="AI8" s="4">
        <v>2575508</v>
      </c>
      <c r="AJ8" s="4">
        <v>337598</v>
      </c>
      <c r="AK8" s="2" t="s">
        <v>61</v>
      </c>
    </row>
    <row r="9" spans="1:37" ht="15" customHeight="1">
      <c r="A9" s="19" t="s">
        <v>62</v>
      </c>
      <c r="B9" s="17">
        <f t="shared" si="0"/>
        <v>0.82821045240766566</v>
      </c>
      <c r="C9" s="17">
        <f t="shared" si="1"/>
        <v>2.9537241808236572</v>
      </c>
      <c r="D9" s="17">
        <f t="shared" si="2"/>
        <v>0.78669842821942626</v>
      </c>
      <c r="E9" s="17">
        <f t="shared" si="3"/>
        <v>6.3317318493327154E-2</v>
      </c>
      <c r="F9" s="17">
        <f t="shared" si="4"/>
        <v>-2.1183968125280828E-2</v>
      </c>
      <c r="G9" s="17">
        <f t="shared" si="5"/>
        <v>0.26614734204963597</v>
      </c>
      <c r="H9" s="17">
        <f t="shared" si="6"/>
        <v>0.5429518008832277</v>
      </c>
      <c r="I9" s="4">
        <f t="shared" si="9"/>
        <v>1535999</v>
      </c>
      <c r="J9" s="4">
        <f t="shared" si="10"/>
        <v>3477222</v>
      </c>
      <c r="K9" s="4">
        <f t="shared" si="11"/>
        <v>4420019</v>
      </c>
      <c r="L9" s="4">
        <v>24258750000000</v>
      </c>
      <c r="M9" s="4">
        <v>19159500000000</v>
      </c>
      <c r="N9" s="4">
        <v>4515679</v>
      </c>
      <c r="O9" s="1" t="s">
        <v>486</v>
      </c>
      <c r="P9" s="4">
        <v>13171331999676</v>
      </c>
      <c r="Q9" s="4">
        <v>281534</v>
      </c>
      <c r="R9" s="4">
        <v>10618322</v>
      </c>
      <c r="S9" s="4">
        <v>0</v>
      </c>
      <c r="T9" s="4">
        <v>0</v>
      </c>
      <c r="U9" s="4">
        <v>588383</v>
      </c>
      <c r="V9" s="4">
        <v>4275287</v>
      </c>
      <c r="W9" s="16">
        <f t="shared" si="7"/>
        <v>15763526</v>
      </c>
      <c r="X9" s="16">
        <f t="shared" si="8"/>
        <v>13055517</v>
      </c>
      <c r="Y9" s="4">
        <v>5217155</v>
      </c>
      <c r="Z9" s="4">
        <v>0</v>
      </c>
      <c r="AA9" s="4">
        <v>2743319</v>
      </c>
      <c r="AB9" s="4">
        <v>5095043</v>
      </c>
      <c r="AC9" s="4">
        <v>0</v>
      </c>
      <c r="AD9" s="4">
        <v>0</v>
      </c>
      <c r="AE9" s="3" t="s">
        <v>22</v>
      </c>
      <c r="AF9" s="3" t="s">
        <v>59</v>
      </c>
      <c r="AG9" s="3" t="s">
        <v>24</v>
      </c>
      <c r="AH9" s="4">
        <v>4420019</v>
      </c>
      <c r="AI9" s="4">
        <v>3477222</v>
      </c>
      <c r="AJ9" s="4">
        <v>1535999</v>
      </c>
      <c r="AK9" s="2" t="s">
        <v>63</v>
      </c>
    </row>
    <row r="10" spans="1:37" ht="15" customHeight="1">
      <c r="A10" s="19" t="s">
        <v>64</v>
      </c>
      <c r="B10" s="17">
        <f t="shared" si="0"/>
        <v>0.58336055099109274</v>
      </c>
      <c r="C10" s="17">
        <f t="shared" si="1"/>
        <v>0.39270265701019325</v>
      </c>
      <c r="D10" s="17">
        <f t="shared" si="2"/>
        <v>0.77346294205945187</v>
      </c>
      <c r="E10" s="17">
        <f t="shared" si="3"/>
        <v>6.4565421075837737E-2</v>
      </c>
      <c r="F10" s="17">
        <f t="shared" si="4"/>
        <v>0.25621084618103285</v>
      </c>
      <c r="G10" s="17">
        <f t="shared" si="5"/>
        <v>2.2727272727272729</v>
      </c>
      <c r="H10" s="17">
        <f t="shared" si="6"/>
        <v>0.58214620202298284</v>
      </c>
      <c r="I10" s="4">
        <f t="shared" si="9"/>
        <v>234295</v>
      </c>
      <c r="J10" s="4">
        <f t="shared" si="10"/>
        <v>1811707</v>
      </c>
      <c r="K10" s="4">
        <f t="shared" si="11"/>
        <v>2342332</v>
      </c>
      <c r="L10" s="4">
        <v>3628800000000</v>
      </c>
      <c r="M10" s="4">
        <v>1108800000000</v>
      </c>
      <c r="N10" s="4">
        <v>1864601</v>
      </c>
      <c r="O10" s="1" t="s">
        <v>486</v>
      </c>
      <c r="P10" s="4">
        <v>2112492137901</v>
      </c>
      <c r="Q10" s="4">
        <v>59476</v>
      </c>
      <c r="R10" s="4">
        <v>534289</v>
      </c>
      <c r="S10" s="4">
        <v>0</v>
      </c>
      <c r="T10" s="4">
        <v>0</v>
      </c>
      <c r="U10" s="4">
        <v>241037</v>
      </c>
      <c r="V10" s="4">
        <v>741993</v>
      </c>
      <c r="W10" s="16">
        <f t="shared" si="7"/>
        <v>1576795</v>
      </c>
      <c r="X10" s="16">
        <f t="shared" si="8"/>
        <v>919840</v>
      </c>
      <c r="Y10" s="4">
        <v>429636</v>
      </c>
      <c r="Z10" s="4">
        <v>0</v>
      </c>
      <c r="AA10" s="4">
        <v>18751</v>
      </c>
      <c r="AB10" s="4">
        <v>471453</v>
      </c>
      <c r="AC10" s="4">
        <v>0</v>
      </c>
      <c r="AD10" s="4">
        <v>0</v>
      </c>
      <c r="AE10" s="3" t="s">
        <v>22</v>
      </c>
      <c r="AF10" s="3" t="s">
        <v>53</v>
      </c>
      <c r="AG10" s="3" t="s">
        <v>24</v>
      </c>
      <c r="AH10" s="4">
        <v>2342332</v>
      </c>
      <c r="AI10" s="4">
        <v>1811707</v>
      </c>
      <c r="AJ10" s="4">
        <v>234295</v>
      </c>
      <c r="AK10" s="2" t="s">
        <v>65</v>
      </c>
    </row>
    <row r="11" spans="1:37" ht="15" customHeight="1">
      <c r="A11" s="19" t="s">
        <v>20</v>
      </c>
      <c r="B11" s="17">
        <f t="shared" si="0"/>
        <v>0.43191243792333023</v>
      </c>
      <c r="C11" s="17">
        <f t="shared" si="1"/>
        <v>0.31581684434789176</v>
      </c>
      <c r="D11" s="17">
        <f t="shared" si="2"/>
        <v>0.82194863708187704</v>
      </c>
      <c r="E11" s="17">
        <f t="shared" si="3"/>
        <v>6.873828238719068E-2</v>
      </c>
      <c r="F11" s="17">
        <f t="shared" si="4"/>
        <v>9.2038947413663724E-2</v>
      </c>
      <c r="G11" s="17">
        <f t="shared" si="5"/>
        <v>4.4897260273972606</v>
      </c>
      <c r="H11" s="17">
        <f t="shared" si="6"/>
        <v>0.57219499864969847</v>
      </c>
      <c r="I11" s="4">
        <f t="shared" si="9"/>
        <v>413203</v>
      </c>
      <c r="J11" s="4">
        <f t="shared" si="10"/>
        <v>1273916</v>
      </c>
      <c r="K11" s="4">
        <f t="shared" si="11"/>
        <v>1549873</v>
      </c>
      <c r="L11" s="4">
        <v>6011250000000</v>
      </c>
      <c r="M11" s="4">
        <v>1095000000000</v>
      </c>
      <c r="N11" s="4">
        <v>1419247</v>
      </c>
      <c r="O11" s="1" t="s">
        <v>486</v>
      </c>
      <c r="P11" s="4">
        <v>3439607185633</v>
      </c>
      <c r="Q11" s="4">
        <v>640376</v>
      </c>
      <c r="R11" s="4">
        <v>419301</v>
      </c>
      <c r="S11" s="4">
        <v>0</v>
      </c>
      <c r="T11" s="4">
        <v>0</v>
      </c>
      <c r="U11" s="4">
        <v>73599</v>
      </c>
      <c r="V11" s="4">
        <v>0</v>
      </c>
      <c r="W11" s="16">
        <f t="shared" si="7"/>
        <v>1133276</v>
      </c>
      <c r="X11" s="16">
        <f t="shared" si="8"/>
        <v>489476</v>
      </c>
      <c r="Y11" s="4">
        <v>489476</v>
      </c>
      <c r="Z11" s="4">
        <v>0</v>
      </c>
      <c r="AA11" s="4">
        <v>0</v>
      </c>
      <c r="AB11" s="4">
        <v>0</v>
      </c>
      <c r="AC11" s="4">
        <v>0</v>
      </c>
      <c r="AD11" s="4">
        <v>0</v>
      </c>
      <c r="AE11" s="3" t="s">
        <v>22</v>
      </c>
      <c r="AF11" s="3" t="s">
        <v>23</v>
      </c>
      <c r="AG11" s="3" t="s">
        <v>24</v>
      </c>
      <c r="AH11" s="4">
        <v>1549873</v>
      </c>
      <c r="AI11" s="4">
        <v>1273916</v>
      </c>
      <c r="AJ11" s="4">
        <v>413203</v>
      </c>
      <c r="AK11" s="2" t="s">
        <v>21</v>
      </c>
    </row>
    <row r="12" spans="1:37" ht="15" customHeight="1">
      <c r="A12" s="19" t="s">
        <v>25</v>
      </c>
      <c r="B12" s="17">
        <f t="shared" si="0"/>
        <v>1.1110132309841361</v>
      </c>
      <c r="C12" s="17">
        <f t="shared" si="1"/>
        <v>1.2081701159677316</v>
      </c>
      <c r="D12" s="17">
        <f t="shared" si="2"/>
        <v>0.9514715923135294</v>
      </c>
      <c r="E12" s="17">
        <f t="shared" si="3"/>
        <v>1.7367940137224477E-2</v>
      </c>
      <c r="F12" s="17">
        <f t="shared" si="4"/>
        <v>0.56988406385442913</v>
      </c>
      <c r="G12" s="17">
        <f t="shared" si="5"/>
        <v>0.87368421052631584</v>
      </c>
      <c r="H12" s="17">
        <f t="shared" si="6"/>
        <v>5.5932471980220233E-5</v>
      </c>
      <c r="I12" s="4">
        <f t="shared" si="9"/>
        <v>148639</v>
      </c>
      <c r="J12" s="4">
        <f t="shared" si="10"/>
        <v>2752241</v>
      </c>
      <c r="K12" s="4">
        <f t="shared" si="11"/>
        <v>2892615</v>
      </c>
      <c r="L12" s="4">
        <v>8558240000000</v>
      </c>
      <c r="M12" s="4">
        <v>4567600000000</v>
      </c>
      <c r="N12" s="4">
        <v>1842566</v>
      </c>
      <c r="O12" s="1" t="s">
        <v>486</v>
      </c>
      <c r="P12" s="4">
        <v>478683519</v>
      </c>
      <c r="Q12" s="4">
        <v>109890</v>
      </c>
      <c r="R12" s="4">
        <v>1327118</v>
      </c>
      <c r="S12" s="4">
        <v>189708</v>
      </c>
      <c r="T12" s="4">
        <v>0</v>
      </c>
      <c r="U12" s="4">
        <v>780526</v>
      </c>
      <c r="V12" s="4">
        <v>738329</v>
      </c>
      <c r="W12" s="16">
        <f t="shared" si="7"/>
        <v>3145571</v>
      </c>
      <c r="X12" s="16">
        <f t="shared" si="8"/>
        <v>3494771</v>
      </c>
      <c r="Y12" s="4">
        <v>645980</v>
      </c>
      <c r="Z12" s="4">
        <v>863045</v>
      </c>
      <c r="AA12" s="4">
        <v>286806</v>
      </c>
      <c r="AB12" s="4">
        <v>1698940</v>
      </c>
      <c r="AC12" s="4">
        <v>0</v>
      </c>
      <c r="AD12" s="4">
        <v>0</v>
      </c>
      <c r="AE12" s="3" t="s">
        <v>22</v>
      </c>
      <c r="AF12" s="3" t="s">
        <v>27</v>
      </c>
      <c r="AG12" s="3" t="s">
        <v>24</v>
      </c>
      <c r="AH12" s="4">
        <v>2892615</v>
      </c>
      <c r="AI12" s="4">
        <v>2752241</v>
      </c>
      <c r="AJ12" s="4">
        <v>148639</v>
      </c>
      <c r="AK12" s="2" t="s">
        <v>26</v>
      </c>
    </row>
    <row r="13" spans="1:37" ht="15" customHeight="1">
      <c r="A13" s="19" t="s">
        <v>31</v>
      </c>
      <c r="B13" s="17">
        <f t="shared" si="0"/>
        <v>0.95537400448076482</v>
      </c>
      <c r="C13" s="17">
        <f t="shared" si="1"/>
        <v>7.2151559724976513E-2</v>
      </c>
      <c r="D13" s="17">
        <f t="shared" si="2"/>
        <v>0.91524615950266974</v>
      </c>
      <c r="E13" s="17">
        <f t="shared" si="3"/>
        <v>8.3699410574084698E-2</v>
      </c>
      <c r="F13" s="17">
        <f t="shared" si="4"/>
        <v>1.0621192960855736</v>
      </c>
      <c r="G13" s="17">
        <f t="shared" si="5"/>
        <v>2.653920392039204</v>
      </c>
      <c r="H13" s="17">
        <f t="shared" si="6"/>
        <v>0.13471273351579488</v>
      </c>
      <c r="I13" s="4">
        <f>AJ13/9*12</f>
        <v>3058004</v>
      </c>
      <c r="J13" s="4">
        <f>AI13/9*12</f>
        <v>42430782.666666664</v>
      </c>
      <c r="K13" s="4">
        <f>AH13/9*12</f>
        <v>46359968</v>
      </c>
      <c r="L13" s="4">
        <v>36535550000000</v>
      </c>
      <c r="M13" s="4">
        <v>9999000000000</v>
      </c>
      <c r="N13" s="4">
        <v>22481710</v>
      </c>
      <c r="O13" s="1" t="s">
        <v>486</v>
      </c>
      <c r="P13" s="4">
        <v>4921803811003</v>
      </c>
      <c r="Q13" s="4">
        <v>729428</v>
      </c>
      <c r="R13" s="4">
        <v>1375686</v>
      </c>
      <c r="S13" s="4">
        <v>749272</v>
      </c>
      <c r="T13" s="4">
        <v>287753</v>
      </c>
      <c r="U13" s="4">
        <v>0</v>
      </c>
      <c r="V13" s="4">
        <v>359049</v>
      </c>
      <c r="W13" s="16">
        <f t="shared" si="7"/>
        <v>3501188</v>
      </c>
      <c r="X13" s="16">
        <f t="shared" si="8"/>
        <v>3344944</v>
      </c>
      <c r="Y13" s="4">
        <v>679252</v>
      </c>
      <c r="Z13" s="4">
        <v>1423987</v>
      </c>
      <c r="AA13" s="4">
        <v>151632</v>
      </c>
      <c r="AB13" s="4">
        <v>737573</v>
      </c>
      <c r="AC13" s="4">
        <v>0</v>
      </c>
      <c r="AD13" s="4">
        <v>352500</v>
      </c>
      <c r="AE13" s="3" t="s">
        <v>22</v>
      </c>
      <c r="AF13" s="3" t="s">
        <v>33</v>
      </c>
      <c r="AG13" s="3" t="s">
        <v>34</v>
      </c>
      <c r="AH13" s="4">
        <v>34769976</v>
      </c>
      <c r="AI13" s="4">
        <v>31823087</v>
      </c>
      <c r="AJ13" s="4">
        <v>2293503</v>
      </c>
      <c r="AK13" s="2" t="s">
        <v>32</v>
      </c>
    </row>
    <row r="14" spans="1:37" ht="15" customHeight="1">
      <c r="A14" s="19" t="s">
        <v>46</v>
      </c>
      <c r="B14" s="17">
        <f t="shared" si="0"/>
        <v>0.98552127135107692</v>
      </c>
      <c r="C14" s="17">
        <f t="shared" si="1"/>
        <v>0.42980160225611508</v>
      </c>
      <c r="D14" s="17">
        <f t="shared" si="2"/>
        <v>0.76896936665740656</v>
      </c>
      <c r="E14" s="17">
        <f t="shared" si="3"/>
        <v>0.17154416921869312</v>
      </c>
      <c r="F14" s="17">
        <f t="shared" si="4"/>
        <v>1.4913390625876701</v>
      </c>
      <c r="G14" s="17">
        <f t="shared" si="5"/>
        <v>15.787739725812656</v>
      </c>
      <c r="H14" s="17">
        <f t="shared" si="6"/>
        <v>0.214365678907593</v>
      </c>
      <c r="I14" s="4">
        <f>AJ14*1</f>
        <v>4946916</v>
      </c>
      <c r="J14" s="4">
        <f>AI14*1</f>
        <v>21612936</v>
      </c>
      <c r="K14" s="4">
        <f>AH14*1</f>
        <v>28106368</v>
      </c>
      <c r="L14" s="4">
        <v>28837564240924</v>
      </c>
      <c r="M14" s="4">
        <v>1717775276000</v>
      </c>
      <c r="N14" s="4">
        <v>11281631</v>
      </c>
      <c r="O14" s="1" t="s">
        <v>486</v>
      </c>
      <c r="P14" s="4">
        <v>6181784036547</v>
      </c>
      <c r="Q14" s="4">
        <v>1573474</v>
      </c>
      <c r="R14" s="4">
        <v>2103495</v>
      </c>
      <c r="S14" s="4">
        <v>0</v>
      </c>
      <c r="T14" s="4">
        <v>0</v>
      </c>
      <c r="U14" s="4">
        <v>3391691</v>
      </c>
      <c r="V14" s="4">
        <v>5188977</v>
      </c>
      <c r="W14" s="16">
        <f t="shared" si="7"/>
        <v>12257637</v>
      </c>
      <c r="X14" s="16">
        <f t="shared" si="8"/>
        <v>12080162</v>
      </c>
      <c r="Y14" s="4">
        <v>7450209</v>
      </c>
      <c r="Z14" s="4">
        <v>0</v>
      </c>
      <c r="AA14" s="4">
        <v>555486</v>
      </c>
      <c r="AB14" s="4">
        <v>2598011</v>
      </c>
      <c r="AC14" s="4">
        <v>166572</v>
      </c>
      <c r="AD14" s="4">
        <v>1309884</v>
      </c>
      <c r="AE14" s="3" t="s">
        <v>22</v>
      </c>
      <c r="AF14" s="3" t="s">
        <v>48</v>
      </c>
      <c r="AG14" s="3" t="s">
        <v>24</v>
      </c>
      <c r="AH14" s="4">
        <v>28106368</v>
      </c>
      <c r="AI14" s="4">
        <v>21612936</v>
      </c>
      <c r="AJ14" s="4">
        <v>4946916</v>
      </c>
      <c r="AK14" s="2" t="s">
        <v>47</v>
      </c>
    </row>
    <row r="15" spans="1:37" ht="15" customHeight="1">
      <c r="A15" s="19" t="s">
        <v>54</v>
      </c>
      <c r="B15" s="17">
        <f t="shared" si="0"/>
        <v>0.47839630166711705</v>
      </c>
      <c r="C15" s="17">
        <f t="shared" si="1"/>
        <v>0.31401771462852762</v>
      </c>
      <c r="D15" s="17">
        <f t="shared" si="2"/>
        <v>0.70586085485600425</v>
      </c>
      <c r="E15" s="17">
        <f t="shared" si="3"/>
        <v>0.18159623875715453</v>
      </c>
      <c r="F15" s="17">
        <f t="shared" si="4"/>
        <v>2.5752202521264547</v>
      </c>
      <c r="G15" s="17">
        <f t="shared" si="5"/>
        <v>4.7655868432796815</v>
      </c>
      <c r="H15" s="17">
        <f t="shared" si="6"/>
        <v>0.16293499227808667</v>
      </c>
      <c r="I15" s="4">
        <f>AJ15*1</f>
        <v>6662766</v>
      </c>
      <c r="J15" s="4">
        <f>AI15*1</f>
        <v>18512391</v>
      </c>
      <c r="K15" s="4">
        <f>AH15*1</f>
        <v>26226686</v>
      </c>
      <c r="L15" s="4">
        <v>36690000000000</v>
      </c>
      <c r="M15" s="4">
        <v>6363619350000</v>
      </c>
      <c r="N15" s="4">
        <v>7335684</v>
      </c>
      <c r="O15" s="1" t="s">
        <v>486</v>
      </c>
      <c r="P15" s="4">
        <v>5978084866683</v>
      </c>
      <c r="Q15" s="4">
        <v>4771820</v>
      </c>
      <c r="R15" s="4">
        <v>1734717</v>
      </c>
      <c r="S15" s="4">
        <v>1844442</v>
      </c>
      <c r="T15" s="4">
        <v>0</v>
      </c>
      <c r="U15" s="4">
        <v>3782759</v>
      </c>
      <c r="V15" s="4">
        <v>5081370</v>
      </c>
      <c r="W15" s="16">
        <f t="shared" si="7"/>
        <v>17215108</v>
      </c>
      <c r="X15" s="16">
        <f t="shared" si="8"/>
        <v>8235644</v>
      </c>
      <c r="Y15" s="4">
        <v>1602512</v>
      </c>
      <c r="Z15" s="4">
        <v>685032</v>
      </c>
      <c r="AA15" s="4">
        <v>2127984</v>
      </c>
      <c r="AB15" s="4">
        <v>3820116</v>
      </c>
      <c r="AC15" s="4">
        <v>0</v>
      </c>
      <c r="AD15" s="4">
        <v>0</v>
      </c>
      <c r="AE15" s="3" t="s">
        <v>22</v>
      </c>
      <c r="AF15" s="3" t="s">
        <v>56</v>
      </c>
      <c r="AG15" s="3" t="s">
        <v>24</v>
      </c>
      <c r="AH15" s="4">
        <v>26226686</v>
      </c>
      <c r="AI15" s="4">
        <v>18512391</v>
      </c>
      <c r="AJ15" s="4">
        <v>6662766</v>
      </c>
      <c r="AK15" s="2" t="s">
        <v>55</v>
      </c>
    </row>
    <row r="16" spans="1:37" ht="15" customHeight="1">
      <c r="A16" s="19" t="s">
        <v>57</v>
      </c>
      <c r="B16" s="17">
        <f t="shared" si="0"/>
        <v>0.7170791261450592</v>
      </c>
      <c r="C16" s="17">
        <f t="shared" si="1"/>
        <v>1.4283162404763663</v>
      </c>
      <c r="D16" s="17">
        <f t="shared" si="2"/>
        <v>0.78001673490636869</v>
      </c>
      <c r="E16" s="17">
        <f t="shared" si="3"/>
        <v>3.4279737199919454E-2</v>
      </c>
      <c r="F16" s="17">
        <f t="shared" si="4"/>
        <v>1.2076062837816481</v>
      </c>
      <c r="G16" s="17">
        <f t="shared" si="5"/>
        <v>8.3514603384308508</v>
      </c>
      <c r="H16" s="17">
        <f t="shared" si="6"/>
        <v>0.58317487572739157</v>
      </c>
      <c r="I16" s="4">
        <f>AJ16*1</f>
        <v>361598</v>
      </c>
      <c r="J16" s="4">
        <f>AI16*1</f>
        <v>1361949</v>
      </c>
      <c r="K16" s="4">
        <f>AH16*1</f>
        <v>1746051</v>
      </c>
      <c r="L16" s="4">
        <v>10548447261750</v>
      </c>
      <c r="M16" s="4">
        <v>1128000000000</v>
      </c>
      <c r="N16" s="4">
        <v>790925</v>
      </c>
      <c r="O16" s="1" t="s">
        <v>486</v>
      </c>
      <c r="P16" s="4">
        <v>6151589420988</v>
      </c>
      <c r="Q16" s="4">
        <v>41076</v>
      </c>
      <c r="R16" s="4">
        <v>655925</v>
      </c>
      <c r="S16" s="4">
        <v>0</v>
      </c>
      <c r="T16" s="4">
        <v>0</v>
      </c>
      <c r="U16" s="4">
        <v>234434</v>
      </c>
      <c r="V16" s="4">
        <v>2546442</v>
      </c>
      <c r="W16" s="16">
        <f t="shared" si="7"/>
        <v>3477877</v>
      </c>
      <c r="X16" s="16">
        <f t="shared" si="8"/>
        <v>2493913</v>
      </c>
      <c r="Y16" s="4">
        <v>1929516</v>
      </c>
      <c r="Z16" s="4">
        <v>0</v>
      </c>
      <c r="AA16" s="4">
        <v>248844</v>
      </c>
      <c r="AB16" s="4">
        <v>279693</v>
      </c>
      <c r="AC16" s="4">
        <v>0</v>
      </c>
      <c r="AD16" s="4">
        <v>35860</v>
      </c>
      <c r="AE16" s="3" t="s">
        <v>22</v>
      </c>
      <c r="AF16" s="3" t="s">
        <v>59</v>
      </c>
      <c r="AG16" s="3" t="s">
        <v>24</v>
      </c>
      <c r="AH16" s="4">
        <v>1746051</v>
      </c>
      <c r="AI16" s="4">
        <v>1361949</v>
      </c>
      <c r="AJ16" s="4">
        <v>361598</v>
      </c>
      <c r="AK16" s="2" t="s">
        <v>58</v>
      </c>
    </row>
    <row r="17" spans="1:37" ht="15" customHeight="1">
      <c r="A17" s="19" t="s">
        <v>66</v>
      </c>
      <c r="B17" s="17">
        <f t="shared" si="0"/>
        <v>0.13399012923969286</v>
      </c>
      <c r="C17" s="17">
        <f t="shared" si="1"/>
        <v>0.11532707524404623</v>
      </c>
      <c r="D17" s="17">
        <f t="shared" si="2"/>
        <v>0.44841654626160476</v>
      </c>
      <c r="E17" s="17">
        <f t="shared" si="3"/>
        <v>0.19097205686672736</v>
      </c>
      <c r="F17" s="17">
        <f t="shared" si="4"/>
        <v>4.9199276137845152</v>
      </c>
      <c r="G17" s="17">
        <f t="shared" si="5"/>
        <v>6.7309149972929072</v>
      </c>
      <c r="H17" s="17">
        <f t="shared" si="6"/>
        <v>0.41574452422130403</v>
      </c>
      <c r="I17" s="4">
        <f>AJ17*1</f>
        <v>2726890</v>
      </c>
      <c r="J17" s="4">
        <f>AI17*1</f>
        <v>1909911</v>
      </c>
      <c r="K17" s="4">
        <f>AH17*1</f>
        <v>4259234</v>
      </c>
      <c r="L17" s="5">
        <v>14279000000000</v>
      </c>
      <c r="M17" s="4">
        <v>1847000000000</v>
      </c>
      <c r="N17" s="4">
        <v>719474</v>
      </c>
      <c r="O17" s="1" t="s">
        <v>486</v>
      </c>
      <c r="P17" s="4">
        <v>5936416061356</v>
      </c>
      <c r="Q17" s="4">
        <v>28282</v>
      </c>
      <c r="R17" s="4">
        <v>2376173</v>
      </c>
      <c r="S17" s="4">
        <v>0</v>
      </c>
      <c r="T17" s="4">
        <v>0</v>
      </c>
      <c r="U17" s="4">
        <v>280914</v>
      </c>
      <c r="V17" s="4">
        <v>980610</v>
      </c>
      <c r="W17" s="16">
        <f t="shared" si="7"/>
        <v>3665979</v>
      </c>
      <c r="X17" s="16">
        <f t="shared" si="8"/>
        <v>491205</v>
      </c>
      <c r="Y17" s="4">
        <v>285079</v>
      </c>
      <c r="Z17" s="4">
        <v>0</v>
      </c>
      <c r="AA17" s="4">
        <v>964</v>
      </c>
      <c r="AB17" s="4">
        <v>205162</v>
      </c>
      <c r="AC17" s="4">
        <v>0</v>
      </c>
      <c r="AD17" s="4">
        <v>0</v>
      </c>
      <c r="AE17" s="1" t="s">
        <v>22</v>
      </c>
      <c r="AF17" s="1" t="s">
        <v>68</v>
      </c>
      <c r="AG17" s="1" t="s">
        <v>24</v>
      </c>
      <c r="AH17" s="5">
        <v>4259234</v>
      </c>
      <c r="AI17" s="5">
        <v>1909911</v>
      </c>
      <c r="AJ17" s="5">
        <v>2726890</v>
      </c>
      <c r="AK17" s="1" t="s">
        <v>67</v>
      </c>
    </row>
    <row r="18" spans="1:37" ht="15" customHeight="1">
      <c r="A18" s="19" t="s">
        <v>69</v>
      </c>
      <c r="B18" s="17">
        <f t="shared" si="0"/>
        <v>1.6112516731002611</v>
      </c>
      <c r="C18" s="17">
        <f t="shared" si="1"/>
        <v>1.1391328525128519</v>
      </c>
      <c r="D18" s="17">
        <f t="shared" si="2"/>
        <v>0.61453535271571291</v>
      </c>
      <c r="E18" s="17">
        <f t="shared" si="3"/>
        <v>0.25386942164597676</v>
      </c>
      <c r="F18" s="17">
        <f t="shared" si="4"/>
        <v>5.7439663289366738</v>
      </c>
      <c r="G18" s="17">
        <f t="shared" si="5"/>
        <v>23.332601625877693</v>
      </c>
      <c r="H18" s="17">
        <f t="shared" si="6"/>
        <v>1.1792293517804442</v>
      </c>
      <c r="I18" s="4">
        <f>AJ18*4</f>
        <v>679564</v>
      </c>
      <c r="J18" s="4">
        <f>AI18*4</f>
        <v>514988</v>
      </c>
      <c r="K18" s="4">
        <f>AH18*4</f>
        <v>838012</v>
      </c>
      <c r="L18" s="4">
        <v>2676824942500</v>
      </c>
      <c r="M18" s="4">
        <v>110009812500</v>
      </c>
      <c r="N18" s="4">
        <v>124261</v>
      </c>
      <c r="O18" s="1" t="s">
        <v>484</v>
      </c>
      <c r="P18" s="4">
        <v>3156590541774</v>
      </c>
      <c r="Q18" s="4">
        <v>50881</v>
      </c>
      <c r="R18" s="4">
        <v>186322</v>
      </c>
      <c r="S18" s="4">
        <v>19949</v>
      </c>
      <c r="T18" s="4">
        <v>224523</v>
      </c>
      <c r="U18" s="4">
        <v>0</v>
      </c>
      <c r="V18" s="4">
        <v>110788</v>
      </c>
      <c r="W18" s="16">
        <f t="shared" si="7"/>
        <v>592463</v>
      </c>
      <c r="X18" s="16">
        <f t="shared" si="8"/>
        <v>954607</v>
      </c>
      <c r="Y18" s="4">
        <v>142725</v>
      </c>
      <c r="Z18" s="4">
        <v>39820</v>
      </c>
      <c r="AA18" s="4">
        <v>52747</v>
      </c>
      <c r="AB18" s="4">
        <v>407788</v>
      </c>
      <c r="AC18" s="4">
        <v>311527</v>
      </c>
      <c r="AD18" s="4">
        <v>0</v>
      </c>
      <c r="AE18" s="3" t="s">
        <v>71</v>
      </c>
      <c r="AF18" s="3" t="s">
        <v>72</v>
      </c>
      <c r="AG18" s="3" t="s">
        <v>73</v>
      </c>
      <c r="AH18" s="4">
        <v>209503</v>
      </c>
      <c r="AI18" s="4">
        <v>128747</v>
      </c>
      <c r="AJ18" s="4">
        <v>169891</v>
      </c>
      <c r="AK18" s="2" t="s">
        <v>70</v>
      </c>
    </row>
    <row r="19" spans="1:37" ht="15" customHeight="1">
      <c r="A19" s="19" t="s">
        <v>74</v>
      </c>
      <c r="B19" s="17">
        <f t="shared" si="0"/>
        <v>0.72644234283665965</v>
      </c>
      <c r="C19" s="17">
        <f t="shared" si="1"/>
        <v>0.20147092032086455</v>
      </c>
      <c r="D19" s="17">
        <f t="shared" si="2"/>
        <v>0.79695818382089012</v>
      </c>
      <c r="E19" s="17">
        <f t="shared" si="3"/>
        <v>0.12410201918897189</v>
      </c>
      <c r="F19" s="17">
        <f t="shared" si="4"/>
        <v>2.5910718828121575</v>
      </c>
      <c r="G19" s="17">
        <f t="shared" si="5"/>
        <v>5.8565413533834584E-2</v>
      </c>
      <c r="H19" s="17">
        <f t="shared" si="6"/>
        <v>4.9140883438559206E-2</v>
      </c>
      <c r="I19" s="4">
        <f>AJ19*1</f>
        <v>2184028</v>
      </c>
      <c r="J19" s="4">
        <f>AI19*1</f>
        <v>13050992</v>
      </c>
      <c r="K19" s="4">
        <f>AH19*1</f>
        <v>16376006</v>
      </c>
      <c r="L19" s="4">
        <v>17598650000000</v>
      </c>
      <c r="M19" s="4">
        <v>16625000000000</v>
      </c>
      <c r="N19" s="4">
        <v>4560200</v>
      </c>
      <c r="O19" s="1" t="s">
        <v>485</v>
      </c>
      <c r="P19" s="4">
        <v>864813208326</v>
      </c>
      <c r="Q19" s="4">
        <v>321034</v>
      </c>
      <c r="R19" s="4">
        <v>3540654</v>
      </c>
      <c r="S19" s="4">
        <v>0</v>
      </c>
      <c r="T19" s="4">
        <v>0</v>
      </c>
      <c r="U19" s="4">
        <v>302584</v>
      </c>
      <c r="V19" s="4">
        <v>377436</v>
      </c>
      <c r="W19" s="16">
        <f t="shared" si="7"/>
        <v>4541708</v>
      </c>
      <c r="X19" s="16">
        <f t="shared" si="8"/>
        <v>3299289</v>
      </c>
      <c r="Y19" s="4">
        <v>2224289</v>
      </c>
      <c r="Z19" s="4">
        <v>0</v>
      </c>
      <c r="AA19" s="4">
        <v>2632</v>
      </c>
      <c r="AB19" s="4">
        <v>765061</v>
      </c>
      <c r="AC19" s="4">
        <v>0</v>
      </c>
      <c r="AD19" s="4">
        <v>307307</v>
      </c>
      <c r="AE19" s="3" t="s">
        <v>22</v>
      </c>
      <c r="AF19" s="3" t="s">
        <v>76</v>
      </c>
      <c r="AG19" s="3" t="s">
        <v>24</v>
      </c>
      <c r="AH19" s="4">
        <v>16376006</v>
      </c>
      <c r="AI19" s="4">
        <v>13050992</v>
      </c>
      <c r="AJ19" s="4">
        <v>2184028</v>
      </c>
      <c r="AK19" s="2" t="s">
        <v>75</v>
      </c>
    </row>
    <row r="20" spans="1:37" ht="15" customHeight="1">
      <c r="A20" s="19" t="s">
        <v>77</v>
      </c>
      <c r="B20" s="17">
        <f t="shared" si="0"/>
        <v>0.44627272431120679</v>
      </c>
      <c r="C20" s="17">
        <f t="shared" si="1"/>
        <v>0.65060179563908782</v>
      </c>
      <c r="D20" s="17">
        <f t="shared" si="2"/>
        <v>0.6016386328924076</v>
      </c>
      <c r="E20" s="17">
        <f t="shared" si="3"/>
        <v>0.10144633730834753</v>
      </c>
      <c r="F20" s="17">
        <f t="shared" si="4"/>
        <v>-2.8362242927402189E-2</v>
      </c>
      <c r="G20" s="17">
        <f t="shared" si="5"/>
        <v>0.63775866077656362</v>
      </c>
      <c r="H20" s="17">
        <f t="shared" si="6"/>
        <v>0.26833503247586599</v>
      </c>
      <c r="I20" s="4">
        <f>AJ20*1</f>
        <v>714588</v>
      </c>
      <c r="J20" s="4">
        <f>AI20*1</f>
        <v>2774326</v>
      </c>
      <c r="K20" s="4">
        <f>AH20*1</f>
        <v>4611283</v>
      </c>
      <c r="L20" s="4">
        <v>7044000000000</v>
      </c>
      <c r="M20" s="4">
        <v>4301000000000</v>
      </c>
      <c r="N20" s="4">
        <v>4745887</v>
      </c>
      <c r="O20" s="1" t="s">
        <v>486</v>
      </c>
      <c r="P20" s="4">
        <v>1890151968760</v>
      </c>
      <c r="Q20" s="4">
        <v>656132</v>
      </c>
      <c r="R20" s="4">
        <v>1032182</v>
      </c>
      <c r="S20" s="4">
        <v>328655</v>
      </c>
      <c r="T20" s="4">
        <v>571316</v>
      </c>
      <c r="U20" s="4">
        <v>0</v>
      </c>
      <c r="V20" s="4">
        <v>4134306</v>
      </c>
      <c r="W20" s="16">
        <f t="shared" si="7"/>
        <v>6722591</v>
      </c>
      <c r="X20" s="16">
        <f t="shared" si="8"/>
        <v>3000109</v>
      </c>
      <c r="Y20" s="4">
        <v>324736</v>
      </c>
      <c r="Z20" s="4">
        <v>303333</v>
      </c>
      <c r="AA20" s="4">
        <v>937476</v>
      </c>
      <c r="AB20" s="4">
        <v>1434564</v>
      </c>
      <c r="AC20" s="4">
        <v>0</v>
      </c>
      <c r="AD20" s="4">
        <v>0</v>
      </c>
      <c r="AE20" s="3" t="s">
        <v>22</v>
      </c>
      <c r="AF20" s="3" t="s">
        <v>27</v>
      </c>
      <c r="AG20" s="3" t="s">
        <v>24</v>
      </c>
      <c r="AH20" s="4">
        <v>4611283</v>
      </c>
      <c r="AI20" s="4">
        <v>2774326</v>
      </c>
      <c r="AJ20" s="4">
        <v>714588</v>
      </c>
      <c r="AK20" s="2" t="s">
        <v>78</v>
      </c>
    </row>
    <row r="21" spans="1:37" ht="15" customHeight="1">
      <c r="A21" s="19" t="s">
        <v>79</v>
      </c>
      <c r="B21" s="17">
        <f t="shared" si="0"/>
        <v>0.40251434473872433</v>
      </c>
      <c r="C21" s="17">
        <f t="shared" si="1"/>
        <v>0.41532122566142776</v>
      </c>
      <c r="D21" s="17">
        <f t="shared" si="2"/>
        <v>0.58870204963626627</v>
      </c>
      <c r="E21" s="17">
        <f t="shared" si="3"/>
        <v>0.21187305093555092</v>
      </c>
      <c r="F21" s="17">
        <f t="shared" si="4"/>
        <v>-0.27167901046855764</v>
      </c>
      <c r="G21" s="17">
        <f t="shared" si="5"/>
        <v>-0.12306289881494986</v>
      </c>
      <c r="H21" s="17">
        <f t="shared" si="6"/>
        <v>0.29741210437045218</v>
      </c>
      <c r="I21" s="4">
        <f>AJ21*1</f>
        <v>326115</v>
      </c>
      <c r="J21" s="4">
        <f>AI21*1</f>
        <v>642948</v>
      </c>
      <c r="K21" s="4">
        <f>AH21*1</f>
        <v>1092145</v>
      </c>
      <c r="L21" s="4">
        <v>1539200000000</v>
      </c>
      <c r="M21" s="4">
        <v>1755200000000</v>
      </c>
      <c r="N21" s="4">
        <v>1499538</v>
      </c>
      <c r="O21" s="1" t="s">
        <v>486</v>
      </c>
      <c r="P21" s="4">
        <v>457776711047</v>
      </c>
      <c r="Q21" s="4">
        <v>112920</v>
      </c>
      <c r="R21" s="4">
        <v>628513</v>
      </c>
      <c r="S21" s="4">
        <v>780</v>
      </c>
      <c r="T21" s="4">
        <v>0</v>
      </c>
      <c r="U21" s="4">
        <v>261697</v>
      </c>
      <c r="V21" s="4">
        <v>122984</v>
      </c>
      <c r="W21" s="16">
        <f t="shared" si="7"/>
        <v>1126894</v>
      </c>
      <c r="X21" s="16">
        <f t="shared" si="8"/>
        <v>453591</v>
      </c>
      <c r="Y21" s="4">
        <v>44733</v>
      </c>
      <c r="Z21" s="4">
        <v>35364</v>
      </c>
      <c r="AA21" s="4">
        <v>68644</v>
      </c>
      <c r="AB21" s="4">
        <v>265342</v>
      </c>
      <c r="AC21" s="4">
        <v>39508</v>
      </c>
      <c r="AD21" s="4">
        <v>0</v>
      </c>
      <c r="AE21" s="3" t="s">
        <v>22</v>
      </c>
      <c r="AF21" s="3" t="s">
        <v>81</v>
      </c>
      <c r="AG21" s="3" t="s">
        <v>24</v>
      </c>
      <c r="AH21" s="4">
        <v>1092145</v>
      </c>
      <c r="AI21" s="4">
        <v>642948</v>
      </c>
      <c r="AJ21" s="4">
        <v>326115</v>
      </c>
      <c r="AK21" s="2" t="s">
        <v>80</v>
      </c>
    </row>
    <row r="22" spans="1:37" ht="15" customHeight="1">
      <c r="A22" s="19" t="s">
        <v>82</v>
      </c>
      <c r="B22" s="17">
        <f t="shared" si="0"/>
        <v>0.87725660355642521</v>
      </c>
      <c r="C22" s="17">
        <f t="shared" si="1"/>
        <v>0.54086448123291975</v>
      </c>
      <c r="D22" s="17">
        <f t="shared" si="2"/>
        <v>0.81674180916492478</v>
      </c>
      <c r="E22" s="17">
        <f t="shared" si="3"/>
        <v>9.4630292738750052E-2</v>
      </c>
      <c r="F22" s="17">
        <f t="shared" si="4"/>
        <v>2.3278993738257463</v>
      </c>
      <c r="G22" s="17">
        <f t="shared" si="5"/>
        <v>1.549792921686747</v>
      </c>
      <c r="H22" s="17">
        <f t="shared" si="6"/>
        <v>0.69542803060061276</v>
      </c>
      <c r="I22" s="4">
        <f>AJ22*2</f>
        <v>256344</v>
      </c>
      <c r="J22" s="4">
        <f>AI22*2</f>
        <v>2877450</v>
      </c>
      <c r="K22" s="4">
        <f>AH22*2</f>
        <v>3523084</v>
      </c>
      <c r="L22" s="4">
        <v>2708900000000</v>
      </c>
      <c r="M22" s="4">
        <v>1062400000000</v>
      </c>
      <c r="N22" s="4">
        <v>1058651</v>
      </c>
      <c r="O22" s="1" t="s">
        <v>487</v>
      </c>
      <c r="P22" s="4">
        <v>1883844992094</v>
      </c>
      <c r="Q22" s="4">
        <v>260123</v>
      </c>
      <c r="R22" s="4">
        <v>1233071</v>
      </c>
      <c r="S22" s="4">
        <v>0</v>
      </c>
      <c r="T22" s="4">
        <v>286907</v>
      </c>
      <c r="U22" s="4">
        <v>0</v>
      </c>
      <c r="V22" s="4">
        <v>392024</v>
      </c>
      <c r="W22" s="16">
        <f t="shared" si="7"/>
        <v>2172125</v>
      </c>
      <c r="X22" s="16">
        <f t="shared" si="8"/>
        <v>1905511</v>
      </c>
      <c r="Y22" s="4">
        <v>1082301</v>
      </c>
      <c r="Z22" s="4">
        <v>0</v>
      </c>
      <c r="AA22" s="4">
        <v>2541</v>
      </c>
      <c r="AB22" s="4">
        <v>820669</v>
      </c>
      <c r="AC22" s="4">
        <v>0</v>
      </c>
      <c r="AD22" s="4">
        <v>0</v>
      </c>
      <c r="AE22" s="3" t="s">
        <v>40</v>
      </c>
      <c r="AF22" s="3" t="s">
        <v>72</v>
      </c>
      <c r="AG22" s="3" t="s">
        <v>42</v>
      </c>
      <c r="AH22" s="4">
        <v>1761542</v>
      </c>
      <c r="AI22" s="4">
        <v>1438725</v>
      </c>
      <c r="AJ22" s="4">
        <v>128172</v>
      </c>
      <c r="AK22" s="2" t="s">
        <v>83</v>
      </c>
    </row>
    <row r="23" spans="1:37" ht="15" customHeight="1">
      <c r="A23" s="19" t="s">
        <v>84</v>
      </c>
      <c r="B23" s="17">
        <f t="shared" si="0"/>
        <v>4.9515072234932088E-2</v>
      </c>
      <c r="C23" s="17">
        <f t="shared" si="1"/>
        <v>0.13751624447047828</v>
      </c>
      <c r="D23" s="17">
        <f t="shared" si="2"/>
        <v>0.77405942115270121</v>
      </c>
      <c r="E23" s="17">
        <f t="shared" si="3"/>
        <v>0.10794539670172705</v>
      </c>
      <c r="F23" s="17">
        <f t="shared" si="4"/>
        <v>153.58386937159821</v>
      </c>
      <c r="G23" s="17">
        <f t="shared" si="5"/>
        <v>0.9458025393215842</v>
      </c>
      <c r="H23" s="17">
        <f t="shared" si="6"/>
        <v>0.38366535101253085</v>
      </c>
      <c r="I23" s="4">
        <f>AJ23*1</f>
        <v>332515</v>
      </c>
      <c r="J23" s="4">
        <f>AI23*1</f>
        <v>241827</v>
      </c>
      <c r="K23" s="4">
        <f>AH23*1</f>
        <v>312414</v>
      </c>
      <c r="L23" s="5">
        <v>3080400000000</v>
      </c>
      <c r="M23" s="4">
        <v>1583100000000</v>
      </c>
      <c r="N23" s="4">
        <v>2021</v>
      </c>
      <c r="O23" s="1" t="s">
        <v>486</v>
      </c>
      <c r="P23" s="4">
        <v>1181842747259</v>
      </c>
      <c r="Q23" s="4">
        <v>131266</v>
      </c>
      <c r="R23" s="4">
        <v>558605</v>
      </c>
      <c r="S23" s="4">
        <v>0</v>
      </c>
      <c r="T23" s="4">
        <v>0</v>
      </c>
      <c r="U23" s="4">
        <v>144375</v>
      </c>
      <c r="V23" s="4">
        <v>33409</v>
      </c>
      <c r="W23" s="16">
        <f t="shared" si="7"/>
        <v>867655</v>
      </c>
      <c r="X23" s="16">
        <f t="shared" si="8"/>
        <v>42962</v>
      </c>
      <c r="Y23" s="4">
        <v>42962</v>
      </c>
      <c r="Z23" s="4">
        <v>0</v>
      </c>
      <c r="AA23" s="4">
        <v>0</v>
      </c>
      <c r="AB23" s="4">
        <v>0</v>
      </c>
      <c r="AC23" s="4">
        <v>0</v>
      </c>
      <c r="AD23" s="4">
        <v>0</v>
      </c>
      <c r="AE23" s="1" t="s">
        <v>22</v>
      </c>
      <c r="AF23" s="1" t="s">
        <v>59</v>
      </c>
      <c r="AG23" s="1" t="s">
        <v>24</v>
      </c>
      <c r="AH23" s="5">
        <v>312414</v>
      </c>
      <c r="AI23" s="5">
        <v>241827</v>
      </c>
      <c r="AJ23" s="5">
        <v>332515</v>
      </c>
      <c r="AK23" s="1" t="s">
        <v>85</v>
      </c>
    </row>
    <row r="24" spans="1:37" ht="15" customHeight="1">
      <c r="A24" s="19" t="s">
        <v>86</v>
      </c>
      <c r="B24" s="17">
        <f t="shared" si="0"/>
        <v>0.66726054787212707</v>
      </c>
      <c r="C24" s="17">
        <f t="shared" si="1"/>
        <v>0.53672877858511636</v>
      </c>
      <c r="D24" s="17">
        <f t="shared" si="2"/>
        <v>0.7618873607010731</v>
      </c>
      <c r="E24" s="17">
        <f t="shared" si="3"/>
        <v>7.2401067287874474E-2</v>
      </c>
      <c r="F24" s="17">
        <f t="shared" si="4"/>
        <v>1.601851926862661</v>
      </c>
      <c r="G24" s="17">
        <f t="shared" si="5"/>
        <v>1.7712876427829698</v>
      </c>
      <c r="H24" s="17">
        <f t="shared" si="6"/>
        <v>0.11769160988521699</v>
      </c>
      <c r="I24" s="4">
        <f>AJ24*1</f>
        <v>350579</v>
      </c>
      <c r="J24" s="4">
        <f>AI24*1</f>
        <v>2691649</v>
      </c>
      <c r="K24" s="4">
        <f>AH24*1</f>
        <v>3532870</v>
      </c>
      <c r="L24" s="4">
        <v>4842180000000</v>
      </c>
      <c r="M24" s="4">
        <v>1747267200000</v>
      </c>
      <c r="N24" s="4">
        <v>1357829</v>
      </c>
      <c r="O24" s="1" t="s">
        <v>486</v>
      </c>
      <c r="P24" s="4">
        <v>569883959554</v>
      </c>
      <c r="Q24" s="4">
        <v>186196</v>
      </c>
      <c r="R24" s="4">
        <v>1104275</v>
      </c>
      <c r="S24" s="4">
        <v>0</v>
      </c>
      <c r="T24" s="4">
        <v>0</v>
      </c>
      <c r="U24" s="4">
        <v>343594</v>
      </c>
      <c r="V24" s="4">
        <v>1207693</v>
      </c>
      <c r="W24" s="16">
        <f t="shared" si="7"/>
        <v>2841758</v>
      </c>
      <c r="X24" s="16">
        <f t="shared" si="8"/>
        <v>1896193</v>
      </c>
      <c r="Y24" s="4">
        <v>1442314</v>
      </c>
      <c r="Z24" s="4">
        <v>0</v>
      </c>
      <c r="AA24" s="4">
        <v>0</v>
      </c>
      <c r="AB24" s="4">
        <v>202805</v>
      </c>
      <c r="AC24" s="4">
        <v>0</v>
      </c>
      <c r="AD24" s="4">
        <v>251074</v>
      </c>
      <c r="AE24" s="3" t="s">
        <v>22</v>
      </c>
      <c r="AF24" s="3" t="s">
        <v>27</v>
      </c>
      <c r="AG24" s="3" t="s">
        <v>24</v>
      </c>
      <c r="AH24" s="4">
        <v>3532870</v>
      </c>
      <c r="AI24" s="4">
        <v>2691649</v>
      </c>
      <c r="AJ24" s="4">
        <v>350579</v>
      </c>
      <c r="AK24" s="2" t="s">
        <v>87</v>
      </c>
    </row>
    <row r="25" spans="1:37" ht="15" customHeight="1">
      <c r="A25" s="19" t="s">
        <v>88</v>
      </c>
      <c r="B25" s="17">
        <f t="shared" si="0"/>
        <v>0.51440783399223278</v>
      </c>
      <c r="C25" s="17">
        <f t="shared" si="1"/>
        <v>0.6903124953530908</v>
      </c>
      <c r="D25" s="17">
        <f t="shared" si="2"/>
        <v>0.51120834510550339</v>
      </c>
      <c r="E25" s="17">
        <f t="shared" si="3"/>
        <v>6.4992871116416329E-2</v>
      </c>
      <c r="F25" s="17">
        <f t="shared" si="4"/>
        <v>0.51426285123046933</v>
      </c>
      <c r="G25" s="17">
        <f t="shared" si="5"/>
        <v>1.2127575277337559</v>
      </c>
      <c r="H25" s="17">
        <f t="shared" si="6"/>
        <v>6.4906475258842425E-2</v>
      </c>
      <c r="I25" s="4">
        <f>AJ25/9*12</f>
        <v>457361.33333333337</v>
      </c>
      <c r="J25" s="4">
        <f>AI25/9*12</f>
        <v>916753.33333333326</v>
      </c>
      <c r="K25" s="4">
        <f>AH25/9*12</f>
        <v>1793306.6666666665</v>
      </c>
      <c r="L25" s="4">
        <v>7037100000000</v>
      </c>
      <c r="M25" s="4">
        <v>3180240000000</v>
      </c>
      <c r="N25" s="4">
        <v>1184277</v>
      </c>
      <c r="O25" s="1" t="s">
        <v>486</v>
      </c>
      <c r="P25" s="4">
        <v>456753357044</v>
      </c>
      <c r="Q25" s="4">
        <v>73867</v>
      </c>
      <c r="R25" s="4">
        <v>1748728</v>
      </c>
      <c r="S25" s="4">
        <v>215258</v>
      </c>
      <c r="T25" s="4">
        <v>90125</v>
      </c>
      <c r="U25" s="4">
        <v>0</v>
      </c>
      <c r="V25" s="4">
        <v>278560</v>
      </c>
      <c r="W25" s="16">
        <f t="shared" si="7"/>
        <v>2406538</v>
      </c>
      <c r="X25" s="16">
        <f t="shared" si="8"/>
        <v>1237942</v>
      </c>
      <c r="Y25" s="4">
        <v>186317</v>
      </c>
      <c r="Z25" s="4">
        <v>64194</v>
      </c>
      <c r="AA25" s="4">
        <v>115</v>
      </c>
      <c r="AB25" s="4">
        <v>543788</v>
      </c>
      <c r="AC25" s="4">
        <v>0</v>
      </c>
      <c r="AD25" s="4">
        <v>443528</v>
      </c>
      <c r="AE25" s="3" t="s">
        <v>22</v>
      </c>
      <c r="AF25" s="3" t="s">
        <v>33</v>
      </c>
      <c r="AG25" s="3" t="s">
        <v>34</v>
      </c>
      <c r="AH25" s="4">
        <v>1344980</v>
      </c>
      <c r="AI25" s="4">
        <v>687565</v>
      </c>
      <c r="AJ25" s="4">
        <v>343021</v>
      </c>
      <c r="AK25" s="2" t="s">
        <v>89</v>
      </c>
    </row>
    <row r="26" spans="1:37" ht="15" customHeight="1">
      <c r="A26" s="19" t="s">
        <v>90</v>
      </c>
      <c r="B26" s="17">
        <f t="shared" si="0"/>
        <v>0.49249972011712856</v>
      </c>
      <c r="C26" s="17">
        <f t="shared" si="1"/>
        <v>0.71079892946057632</v>
      </c>
      <c r="D26" s="17">
        <f t="shared" si="2"/>
        <v>0.52444523213563898</v>
      </c>
      <c r="E26" s="17">
        <f t="shared" si="3"/>
        <v>0.11531549768391873</v>
      </c>
      <c r="F26" s="17">
        <f t="shared" si="4"/>
        <v>1.1220394764160624</v>
      </c>
      <c r="G26" s="17">
        <f t="shared" si="5"/>
        <v>1.9644005946749561</v>
      </c>
      <c r="H26" s="17">
        <f t="shared" si="6"/>
        <v>1.6140551806725755E-2</v>
      </c>
      <c r="I26" s="4">
        <f>AJ26*1</f>
        <v>632321</v>
      </c>
      <c r="J26" s="4">
        <f>AI26*1</f>
        <v>938039</v>
      </c>
      <c r="K26" s="4">
        <f>AH26*1</f>
        <v>1788631</v>
      </c>
      <c r="L26" s="4">
        <v>5483400000000</v>
      </c>
      <c r="M26" s="4">
        <v>1849750000000</v>
      </c>
      <c r="N26" s="4">
        <v>842883</v>
      </c>
      <c r="O26" s="1" t="s">
        <v>486</v>
      </c>
      <c r="P26" s="4">
        <v>88505101777</v>
      </c>
      <c r="Q26" s="4">
        <v>191220</v>
      </c>
      <c r="R26" s="4">
        <v>469467</v>
      </c>
      <c r="S26" s="4">
        <v>0</v>
      </c>
      <c r="T26" s="4">
        <v>0</v>
      </c>
      <c r="U26" s="4">
        <v>482596</v>
      </c>
      <c r="V26" s="4">
        <v>1438154</v>
      </c>
      <c r="W26" s="16">
        <f t="shared" si="7"/>
        <v>2581437</v>
      </c>
      <c r="X26" s="16">
        <f t="shared" si="8"/>
        <v>1271357</v>
      </c>
      <c r="Y26" s="4">
        <v>156320</v>
      </c>
      <c r="Z26" s="4">
        <v>0</v>
      </c>
      <c r="AA26" s="4">
        <v>650484</v>
      </c>
      <c r="AB26" s="4">
        <v>464553</v>
      </c>
      <c r="AC26" s="4">
        <v>0</v>
      </c>
      <c r="AD26" s="4">
        <v>0</v>
      </c>
      <c r="AE26" s="3" t="s">
        <v>22</v>
      </c>
      <c r="AF26" s="3" t="s">
        <v>53</v>
      </c>
      <c r="AG26" s="3" t="s">
        <v>24</v>
      </c>
      <c r="AH26" s="4">
        <v>1788631</v>
      </c>
      <c r="AI26" s="4">
        <v>938039</v>
      </c>
      <c r="AJ26" s="4">
        <v>632321</v>
      </c>
      <c r="AK26" s="2" t="s">
        <v>91</v>
      </c>
    </row>
    <row r="27" spans="1:37" ht="15" customHeight="1">
      <c r="A27" s="19" t="s">
        <v>92</v>
      </c>
      <c r="B27" s="17">
        <f t="shared" si="0"/>
        <v>0.41747910462011484</v>
      </c>
      <c r="C27" s="17">
        <f t="shared" si="1"/>
        <v>0.21013051190932491</v>
      </c>
      <c r="D27" s="17">
        <f t="shared" si="2"/>
        <v>0.7419517423758939</v>
      </c>
      <c r="E27" s="17">
        <f t="shared" si="3"/>
        <v>9.5621731116191516E-2</v>
      </c>
      <c r="F27" s="17">
        <f t="shared" si="4"/>
        <v>0.73322224953937509</v>
      </c>
      <c r="G27" s="17">
        <f t="shared" si="5"/>
        <v>1.0161323681489143</v>
      </c>
      <c r="H27" s="17">
        <f t="shared" si="6"/>
        <v>0.13716177075785999</v>
      </c>
      <c r="I27" s="4">
        <f>AJ27*1</f>
        <v>587236</v>
      </c>
      <c r="J27" s="4">
        <f>AI27*1</f>
        <v>3195900</v>
      </c>
      <c r="K27" s="4">
        <f>AH27*1</f>
        <v>4307423</v>
      </c>
      <c r="L27" s="5">
        <v>6141240000000</v>
      </c>
      <c r="M27" s="4">
        <v>3046050000000</v>
      </c>
      <c r="N27" s="4">
        <v>2485211</v>
      </c>
      <c r="O27" s="1" t="s">
        <v>486</v>
      </c>
      <c r="P27" s="4">
        <v>842343353049</v>
      </c>
      <c r="Q27" s="4">
        <v>222507</v>
      </c>
      <c r="R27" s="4">
        <v>1280364</v>
      </c>
      <c r="S27" s="4">
        <v>0</v>
      </c>
      <c r="T27" s="4">
        <v>0</v>
      </c>
      <c r="U27" s="4">
        <v>131106</v>
      </c>
      <c r="V27" s="4">
        <v>534086</v>
      </c>
      <c r="W27" s="16">
        <f t="shared" si="7"/>
        <v>2168063</v>
      </c>
      <c r="X27" s="16">
        <f t="shared" si="8"/>
        <v>905121</v>
      </c>
      <c r="Y27" s="4">
        <v>814806</v>
      </c>
      <c r="Z27" s="4">
        <v>0</v>
      </c>
      <c r="AA27" s="4">
        <v>0</v>
      </c>
      <c r="AB27" s="4">
        <v>90315</v>
      </c>
      <c r="AC27" s="4">
        <v>0</v>
      </c>
      <c r="AD27" s="4">
        <v>0</v>
      </c>
      <c r="AE27" s="1" t="s">
        <v>22</v>
      </c>
      <c r="AF27" s="1" t="s">
        <v>27</v>
      </c>
      <c r="AG27" s="1" t="s">
        <v>24</v>
      </c>
      <c r="AH27" s="5">
        <v>4307423</v>
      </c>
      <c r="AI27" s="5">
        <v>3195900</v>
      </c>
      <c r="AJ27" s="5">
        <v>587236</v>
      </c>
      <c r="AK27" s="1" t="s">
        <v>93</v>
      </c>
    </row>
    <row r="28" spans="1:37" ht="15" customHeight="1">
      <c r="A28" s="19" t="s">
        <v>94</v>
      </c>
      <c r="B28" s="17">
        <f t="shared" si="0"/>
        <v>0.43363255207663187</v>
      </c>
      <c r="C28" s="17">
        <f t="shared" si="1"/>
        <v>0.24704706387632117</v>
      </c>
      <c r="D28" s="17">
        <f t="shared" si="2"/>
        <v>0.68284852177053401</v>
      </c>
      <c r="E28" s="17">
        <f t="shared" si="3"/>
        <v>0.22461795346473556</v>
      </c>
      <c r="F28" s="17">
        <f t="shared" si="4"/>
        <v>1.5151707602543962</v>
      </c>
      <c r="G28" s="17">
        <f t="shared" si="5"/>
        <v>4.2324786324786325</v>
      </c>
      <c r="H28" s="17">
        <f t="shared" si="6"/>
        <v>0.27049138071456513</v>
      </c>
      <c r="I28" s="4">
        <f>AJ28*4</f>
        <v>2227680</v>
      </c>
      <c r="J28" s="4">
        <f>AI28*4</f>
        <v>6474136</v>
      </c>
      <c r="K28" s="4">
        <f>AH28*4</f>
        <v>9481072</v>
      </c>
      <c r="L28" s="4">
        <v>9917640000000</v>
      </c>
      <c r="M28" s="4">
        <v>1895400000000</v>
      </c>
      <c r="N28" s="4">
        <v>3769554</v>
      </c>
      <c r="O28" s="1" t="s">
        <v>484</v>
      </c>
      <c r="P28" s="4">
        <v>2682636137030</v>
      </c>
      <c r="Q28" s="4">
        <v>499812</v>
      </c>
      <c r="R28" s="4">
        <v>2191406</v>
      </c>
      <c r="S28" s="4">
        <v>0</v>
      </c>
      <c r="T28" s="4">
        <v>1190284</v>
      </c>
      <c r="U28" s="4">
        <v>0</v>
      </c>
      <c r="V28" s="4">
        <v>1520009</v>
      </c>
      <c r="W28" s="16">
        <f t="shared" si="7"/>
        <v>5401511</v>
      </c>
      <c r="X28" s="16">
        <f t="shared" si="8"/>
        <v>2342271</v>
      </c>
      <c r="Y28" s="4">
        <v>1084310</v>
      </c>
      <c r="Z28" s="4">
        <v>0</v>
      </c>
      <c r="AA28" s="4">
        <v>92649</v>
      </c>
      <c r="AB28" s="4">
        <v>1123312</v>
      </c>
      <c r="AC28" s="4">
        <v>0</v>
      </c>
      <c r="AD28" s="4">
        <v>42000</v>
      </c>
      <c r="AE28" s="3" t="s">
        <v>71</v>
      </c>
      <c r="AF28" s="3" t="s">
        <v>81</v>
      </c>
      <c r="AG28" s="3" t="s">
        <v>73</v>
      </c>
      <c r="AH28" s="4">
        <v>2370268</v>
      </c>
      <c r="AI28" s="4">
        <v>1618534</v>
      </c>
      <c r="AJ28" s="4">
        <v>556920</v>
      </c>
      <c r="AK28" s="2" t="s">
        <v>95</v>
      </c>
    </row>
    <row r="29" spans="1:37" ht="15" customHeight="1">
      <c r="A29" s="19" t="s">
        <v>96</v>
      </c>
      <c r="B29" s="17">
        <f t="shared" si="0"/>
        <v>0.44477544434305072</v>
      </c>
      <c r="C29" s="17">
        <f t="shared" si="1"/>
        <v>4.1099958069011552E-2</v>
      </c>
      <c r="D29" s="17">
        <f t="shared" si="2"/>
        <v>0.89412585556971635</v>
      </c>
      <c r="E29" s="17">
        <f t="shared" si="3"/>
        <v>0.19215498690210536</v>
      </c>
      <c r="F29" s="17">
        <f t="shared" si="4"/>
        <v>1.5502330266359867</v>
      </c>
      <c r="G29" s="17">
        <f t="shared" si="5"/>
        <v>2.4785690178872763</v>
      </c>
      <c r="H29" s="17">
        <f t="shared" si="6"/>
        <v>0.36902826373501502</v>
      </c>
      <c r="I29" s="4">
        <f t="shared" ref="I29:I37" si="12">AJ29*1</f>
        <v>39610829</v>
      </c>
      <c r="J29" s="4">
        <f t="shared" ref="J29:J37" si="13">AI29*1</f>
        <v>441090269</v>
      </c>
      <c r="K29" s="4">
        <f t="shared" ref="K29:K37" si="14">AH29*1</f>
        <v>493320114</v>
      </c>
      <c r="L29" s="4">
        <v>206140000000000</v>
      </c>
      <c r="M29" s="4">
        <v>59260000000000</v>
      </c>
      <c r="N29" s="4">
        <v>193441191</v>
      </c>
      <c r="O29" s="1" t="s">
        <v>486</v>
      </c>
      <c r="P29" s="4">
        <v>76071486286336</v>
      </c>
      <c r="Q29" s="4">
        <v>3889886</v>
      </c>
      <c r="R29" s="4">
        <v>8725872</v>
      </c>
      <c r="S29" s="4">
        <v>775937</v>
      </c>
      <c r="T29" s="4">
        <v>93235</v>
      </c>
      <c r="U29" s="4">
        <v>0</v>
      </c>
      <c r="V29" s="4">
        <v>32100851</v>
      </c>
      <c r="W29" s="16">
        <f t="shared" si="7"/>
        <v>45585781</v>
      </c>
      <c r="X29" s="16">
        <f t="shared" si="8"/>
        <v>20275436</v>
      </c>
      <c r="Y29" s="4">
        <v>7642158</v>
      </c>
      <c r="Z29" s="4">
        <v>6095288</v>
      </c>
      <c r="AA29" s="4">
        <v>2171473</v>
      </c>
      <c r="AB29" s="4">
        <v>0</v>
      </c>
      <c r="AC29" s="4">
        <v>4366517</v>
      </c>
      <c r="AD29" s="4">
        <v>0</v>
      </c>
      <c r="AE29" s="3" t="s">
        <v>22</v>
      </c>
      <c r="AF29" s="3" t="s">
        <v>53</v>
      </c>
      <c r="AG29" s="3" t="s">
        <v>24</v>
      </c>
      <c r="AH29" s="4">
        <v>493320114</v>
      </c>
      <c r="AI29" s="4">
        <v>441090269</v>
      </c>
      <c r="AJ29" s="4">
        <v>39610829</v>
      </c>
      <c r="AK29" s="2" t="s">
        <v>97</v>
      </c>
    </row>
    <row r="30" spans="1:37" ht="15" customHeight="1">
      <c r="A30" s="19" t="s">
        <v>98</v>
      </c>
      <c r="B30" s="17">
        <f t="shared" si="0"/>
        <v>0.28566348404035785</v>
      </c>
      <c r="C30" s="17">
        <f t="shared" si="1"/>
        <v>4.4177411101462241E-2</v>
      </c>
      <c r="D30" s="17">
        <f t="shared" si="2"/>
        <v>0.89046942913647231</v>
      </c>
      <c r="E30" s="17">
        <f t="shared" si="3"/>
        <v>0.19152292260830764</v>
      </c>
      <c r="F30" s="17">
        <f t="shared" si="4"/>
        <v>2.2136714014167138</v>
      </c>
      <c r="G30" s="17">
        <f t="shared" si="5"/>
        <v>2.0963730569948185</v>
      </c>
      <c r="H30" s="17">
        <f t="shared" si="6"/>
        <v>0.1434270019705052</v>
      </c>
      <c r="I30" s="4">
        <f t="shared" si="12"/>
        <v>39486664</v>
      </c>
      <c r="J30" s="4">
        <f t="shared" si="13"/>
        <v>417702065</v>
      </c>
      <c r="K30" s="4">
        <f t="shared" si="14"/>
        <v>469080747</v>
      </c>
      <c r="L30" s="4">
        <v>206172000000000</v>
      </c>
      <c r="M30" s="4">
        <v>66585000000000</v>
      </c>
      <c r="N30" s="4">
        <v>145964129</v>
      </c>
      <c r="O30" s="1" t="s">
        <v>486</v>
      </c>
      <c r="P30" s="4">
        <v>29570631850263</v>
      </c>
      <c r="Q30" s="4">
        <v>6325707</v>
      </c>
      <c r="R30" s="4">
        <v>20181470</v>
      </c>
      <c r="S30" s="4">
        <v>0</v>
      </c>
      <c r="T30" s="4">
        <v>0</v>
      </c>
      <c r="U30" s="4">
        <v>578932</v>
      </c>
      <c r="V30" s="4">
        <v>45456495</v>
      </c>
      <c r="W30" s="16">
        <f t="shared" si="7"/>
        <v>72542604</v>
      </c>
      <c r="X30" s="16">
        <f t="shared" si="8"/>
        <v>20722773</v>
      </c>
      <c r="Y30" s="4">
        <v>18941987</v>
      </c>
      <c r="Z30" s="4">
        <v>0</v>
      </c>
      <c r="AA30" s="4">
        <v>1780786</v>
      </c>
      <c r="AB30" s="4">
        <v>0</v>
      </c>
      <c r="AC30" s="4">
        <v>0</v>
      </c>
      <c r="AD30" s="4">
        <v>0</v>
      </c>
      <c r="AE30" s="3" t="s">
        <v>22</v>
      </c>
      <c r="AF30" s="3" t="s">
        <v>53</v>
      </c>
      <c r="AG30" s="3" t="s">
        <v>24</v>
      </c>
      <c r="AH30" s="4">
        <v>469080747</v>
      </c>
      <c r="AI30" s="4">
        <v>417702065</v>
      </c>
      <c r="AJ30" s="4">
        <v>39486664</v>
      </c>
      <c r="AK30" s="2" t="s">
        <v>99</v>
      </c>
    </row>
    <row r="31" spans="1:37" ht="15" customHeight="1">
      <c r="A31" s="19" t="s">
        <v>100</v>
      </c>
      <c r="B31" s="17">
        <f t="shared" si="0"/>
        <v>0.75274900348122653</v>
      </c>
      <c r="C31" s="17">
        <f t="shared" si="1"/>
        <v>0.21072540133296672</v>
      </c>
      <c r="D31" s="17">
        <f t="shared" si="2"/>
        <v>0.87887692990525867</v>
      </c>
      <c r="E31" s="17">
        <f t="shared" si="3"/>
        <v>0.18201449836085679</v>
      </c>
      <c r="F31" s="17">
        <f t="shared" si="4"/>
        <v>2.1161112756328384</v>
      </c>
      <c r="G31" s="17">
        <f t="shared" si="5"/>
        <v>4.2539356605065022</v>
      </c>
      <c r="H31" s="17">
        <f t="shared" si="6"/>
        <v>0.17914803247888395</v>
      </c>
      <c r="I31" s="4">
        <f t="shared" si="12"/>
        <v>16280398</v>
      </c>
      <c r="J31" s="4">
        <f t="shared" si="13"/>
        <v>150741510</v>
      </c>
      <c r="K31" s="4">
        <f t="shared" si="14"/>
        <v>171516062</v>
      </c>
      <c r="L31" s="4">
        <v>89445610908000</v>
      </c>
      <c r="M31" s="4">
        <v>17024496813000</v>
      </c>
      <c r="N31" s="4">
        <v>55041700</v>
      </c>
      <c r="O31" s="1" t="s">
        <v>486</v>
      </c>
      <c r="P31" s="4">
        <v>16024005208040</v>
      </c>
      <c r="Q31" s="4">
        <v>3324430</v>
      </c>
      <c r="R31" s="4">
        <v>28597673</v>
      </c>
      <c r="S31" s="4">
        <v>0</v>
      </c>
      <c r="T31" s="4">
        <v>0</v>
      </c>
      <c r="U31" s="4">
        <v>371468</v>
      </c>
      <c r="V31" s="4">
        <v>15720828</v>
      </c>
      <c r="W31" s="16">
        <f t="shared" si="7"/>
        <v>48014399</v>
      </c>
      <c r="X31" s="16">
        <f t="shared" si="8"/>
        <v>36142791</v>
      </c>
      <c r="Y31" s="4">
        <v>30505926</v>
      </c>
      <c r="Z31" s="4">
        <v>0</v>
      </c>
      <c r="AA31" s="4">
        <v>2560492</v>
      </c>
      <c r="AB31" s="4">
        <v>300900</v>
      </c>
      <c r="AC31" s="4">
        <v>2775473</v>
      </c>
      <c r="AD31" s="4">
        <v>0</v>
      </c>
      <c r="AE31" s="3" t="s">
        <v>22</v>
      </c>
      <c r="AF31" s="3" t="s">
        <v>53</v>
      </c>
      <c r="AG31" s="3" t="s">
        <v>24</v>
      </c>
      <c r="AH31" s="4">
        <v>171516062</v>
      </c>
      <c r="AI31" s="4">
        <v>150741510</v>
      </c>
      <c r="AJ31" s="4">
        <v>16280398</v>
      </c>
      <c r="AK31" s="2" t="s">
        <v>101</v>
      </c>
    </row>
    <row r="32" spans="1:37" ht="15" customHeight="1">
      <c r="A32" s="19" t="s">
        <v>102</v>
      </c>
      <c r="B32" s="17">
        <f t="shared" si="0"/>
        <v>0.45640786247338139</v>
      </c>
      <c r="C32" s="17">
        <f t="shared" si="1"/>
        <v>6.2156886830180259E-2</v>
      </c>
      <c r="D32" s="17">
        <f t="shared" si="2"/>
        <v>0.89526461663045787</v>
      </c>
      <c r="E32" s="17">
        <f t="shared" si="3"/>
        <v>0.18376980547583255</v>
      </c>
      <c r="F32" s="17">
        <f t="shared" si="4"/>
        <v>2.0638265347583573</v>
      </c>
      <c r="G32" s="17">
        <f t="shared" si="5"/>
        <v>3.9990890457754498</v>
      </c>
      <c r="H32" s="17">
        <f t="shared" si="6"/>
        <v>0.12107969559130563</v>
      </c>
      <c r="I32" s="4">
        <f t="shared" si="12"/>
        <v>32271448</v>
      </c>
      <c r="J32" s="4">
        <f t="shared" si="13"/>
        <v>331324071</v>
      </c>
      <c r="K32" s="4">
        <f t="shared" si="14"/>
        <v>370085073</v>
      </c>
      <c r="L32" s="4">
        <v>175608000000000</v>
      </c>
      <c r="M32" s="4">
        <v>35128000000000</v>
      </c>
      <c r="N32" s="4">
        <v>120791784</v>
      </c>
      <c r="O32" s="1" t="s">
        <v>486</v>
      </c>
      <c r="P32" s="4">
        <v>21262563183398</v>
      </c>
      <c r="Q32" s="4">
        <v>8465979</v>
      </c>
      <c r="R32" s="4">
        <v>12727875</v>
      </c>
      <c r="S32" s="4">
        <v>0</v>
      </c>
      <c r="T32" s="4">
        <v>0</v>
      </c>
      <c r="U32" s="4">
        <v>602084</v>
      </c>
      <c r="V32" s="4">
        <v>28604894</v>
      </c>
      <c r="W32" s="16">
        <f t="shared" si="7"/>
        <v>50400832</v>
      </c>
      <c r="X32" s="16">
        <f t="shared" si="8"/>
        <v>23003336</v>
      </c>
      <c r="Y32" s="4">
        <v>16972714</v>
      </c>
      <c r="Z32" s="4">
        <v>0</v>
      </c>
      <c r="AA32" s="4">
        <v>1262642</v>
      </c>
      <c r="AB32" s="4">
        <v>295393</v>
      </c>
      <c r="AC32" s="4">
        <v>4472587</v>
      </c>
      <c r="AD32" s="4">
        <v>0</v>
      </c>
      <c r="AE32" s="3" t="s">
        <v>22</v>
      </c>
      <c r="AF32" s="3" t="s">
        <v>53</v>
      </c>
      <c r="AG32" s="3" t="s">
        <v>24</v>
      </c>
      <c r="AH32" s="4">
        <v>370085073</v>
      </c>
      <c r="AI32" s="4">
        <v>331324071</v>
      </c>
      <c r="AJ32" s="4">
        <v>32271448</v>
      </c>
      <c r="AK32" s="2" t="s">
        <v>103</v>
      </c>
    </row>
    <row r="33" spans="1:37" ht="15" customHeight="1">
      <c r="A33" s="19" t="s">
        <v>104</v>
      </c>
      <c r="B33" s="17">
        <f t="shared" si="0"/>
        <v>0.87159807799706457</v>
      </c>
      <c r="C33" s="17">
        <f t="shared" si="1"/>
        <v>0.33351287167384869</v>
      </c>
      <c r="D33" s="17">
        <f t="shared" si="2"/>
        <v>0.89115236899180139</v>
      </c>
      <c r="E33" s="17">
        <f t="shared" si="3"/>
        <v>0.1652228051413541</v>
      </c>
      <c r="F33" s="17">
        <f t="shared" si="4"/>
        <v>1.5885323082720597</v>
      </c>
      <c r="G33" s="17">
        <f t="shared" si="5"/>
        <v>4.1365084688914973</v>
      </c>
      <c r="H33" s="17">
        <f t="shared" si="6"/>
        <v>0.1683039681429761</v>
      </c>
      <c r="I33" s="4">
        <f t="shared" si="12"/>
        <v>5200022</v>
      </c>
      <c r="J33" s="4">
        <f t="shared" si="13"/>
        <v>68082076</v>
      </c>
      <c r="K33" s="4">
        <f t="shared" si="14"/>
        <v>76397795</v>
      </c>
      <c r="L33" s="4">
        <v>31472786069400</v>
      </c>
      <c r="M33" s="4">
        <v>6127272301800</v>
      </c>
      <c r="N33" s="4">
        <v>29513943</v>
      </c>
      <c r="O33" s="1" t="s">
        <v>486</v>
      </c>
      <c r="P33" s="4">
        <v>5296994783995</v>
      </c>
      <c r="Q33" s="4">
        <v>706900</v>
      </c>
      <c r="R33" s="4">
        <v>16461113</v>
      </c>
      <c r="S33" s="4">
        <v>2818967</v>
      </c>
      <c r="T33" s="4">
        <v>906440</v>
      </c>
      <c r="U33" s="4">
        <v>0</v>
      </c>
      <c r="V33" s="4">
        <v>8339834</v>
      </c>
      <c r="W33" s="16">
        <f t="shared" si="7"/>
        <v>29233254</v>
      </c>
      <c r="X33" s="16">
        <f t="shared" si="8"/>
        <v>25479648</v>
      </c>
      <c r="Y33" s="4">
        <v>20838904</v>
      </c>
      <c r="Z33" s="4">
        <v>1789760</v>
      </c>
      <c r="AA33" s="4">
        <v>685177</v>
      </c>
      <c r="AB33" s="4">
        <v>0</v>
      </c>
      <c r="AC33" s="4">
        <v>2165807</v>
      </c>
      <c r="AD33" s="4">
        <v>0</v>
      </c>
      <c r="AE33" s="3" t="s">
        <v>22</v>
      </c>
      <c r="AF33" s="3" t="s">
        <v>53</v>
      </c>
      <c r="AG33" s="3" t="s">
        <v>24</v>
      </c>
      <c r="AH33" s="4">
        <v>76397795</v>
      </c>
      <c r="AI33" s="4">
        <v>68082076</v>
      </c>
      <c r="AJ33" s="4">
        <v>5200022</v>
      </c>
      <c r="AK33" s="2" t="s">
        <v>105</v>
      </c>
    </row>
    <row r="34" spans="1:37" ht="15" customHeight="1">
      <c r="A34" s="19" t="s">
        <v>106</v>
      </c>
      <c r="B34" s="17">
        <f t="shared" ref="B34:B65" si="15">X34/W34</f>
        <v>1.3913995043064133</v>
      </c>
      <c r="C34" s="17">
        <f t="shared" ref="C34:C65" si="16">X34/K34</f>
        <v>0.23696651574839589</v>
      </c>
      <c r="D34" s="17">
        <f t="shared" ref="D34:D65" si="17">J34/K34</f>
        <v>0.94487237009888092</v>
      </c>
      <c r="E34" s="17">
        <f t="shared" ref="E34:E65" si="18">(I34*1000000)/L34</f>
        <v>0.10583131260653378</v>
      </c>
      <c r="F34" s="17">
        <f t="shared" ref="F34:F65" si="19">(K34-N34)/N34</f>
        <v>1.6982772895854066</v>
      </c>
      <c r="G34" s="17">
        <f t="shared" ref="G34:G65" si="20">(L34-M34)/M34</f>
        <v>1.4276097658997287</v>
      </c>
      <c r="H34" s="17">
        <f t="shared" ref="H34:H65" si="21">P34/L34</f>
        <v>0.29012857363887429</v>
      </c>
      <c r="I34" s="4">
        <f t="shared" si="12"/>
        <v>2923839</v>
      </c>
      <c r="J34" s="4">
        <f t="shared" si="13"/>
        <v>71716668</v>
      </c>
      <c r="K34" s="4">
        <f t="shared" si="14"/>
        <v>75900905</v>
      </c>
      <c r="L34" s="4">
        <v>27627352699200</v>
      </c>
      <c r="M34" s="4">
        <v>11380475184800</v>
      </c>
      <c r="N34" s="4">
        <v>28129394</v>
      </c>
      <c r="O34" s="1" t="s">
        <v>486</v>
      </c>
      <c r="P34" s="4">
        <v>8015484432037</v>
      </c>
      <c r="Q34" s="4">
        <v>1257110</v>
      </c>
      <c r="R34" s="4">
        <v>1916778</v>
      </c>
      <c r="S34" s="4">
        <v>841117</v>
      </c>
      <c r="T34" s="4">
        <v>342793</v>
      </c>
      <c r="U34" s="4">
        <v>0</v>
      </c>
      <c r="V34" s="4">
        <v>8568736</v>
      </c>
      <c r="W34" s="16">
        <f t="shared" ref="W34:W65" si="22">V34+U34+T34+S34+R34+Q34</f>
        <v>12926534</v>
      </c>
      <c r="X34" s="16">
        <f t="shared" ref="X34:X65" si="23">Y34+Z34+AA34+AB34+AC34+AD34</f>
        <v>17985973</v>
      </c>
      <c r="Y34" s="4">
        <v>9151642</v>
      </c>
      <c r="Z34" s="4">
        <v>6137162</v>
      </c>
      <c r="AA34" s="4">
        <v>130677</v>
      </c>
      <c r="AB34" s="4">
        <v>2566492</v>
      </c>
      <c r="AC34" s="4">
        <v>0</v>
      </c>
      <c r="AD34" s="4">
        <v>0</v>
      </c>
      <c r="AE34" s="3" t="s">
        <v>22</v>
      </c>
      <c r="AF34" s="3" t="s">
        <v>23</v>
      </c>
      <c r="AG34" s="3" t="s">
        <v>24</v>
      </c>
      <c r="AH34" s="4">
        <v>75900905</v>
      </c>
      <c r="AI34" s="4">
        <v>71716668</v>
      </c>
      <c r="AJ34" s="4">
        <v>2923839</v>
      </c>
      <c r="AK34" s="2" t="s">
        <v>107</v>
      </c>
    </row>
    <row r="35" spans="1:37" ht="15" customHeight="1">
      <c r="A35" s="19" t="s">
        <v>108</v>
      </c>
      <c r="B35" s="17">
        <f t="shared" si="15"/>
        <v>0.7559453777477444</v>
      </c>
      <c r="C35" s="17">
        <f t="shared" si="16"/>
        <v>0.7864973979480796</v>
      </c>
      <c r="D35" s="17">
        <f t="shared" si="17"/>
        <v>0.67393889583471855</v>
      </c>
      <c r="E35" s="17">
        <f t="shared" si="18"/>
        <v>0.25816062355088548</v>
      </c>
      <c r="F35" s="17">
        <f t="shared" si="19"/>
        <v>1.8500490066382895</v>
      </c>
      <c r="G35" s="17">
        <f t="shared" si="20"/>
        <v>8.9047200234535335</v>
      </c>
      <c r="H35" s="17">
        <f t="shared" si="21"/>
        <v>0.11344679170124809</v>
      </c>
      <c r="I35" s="4">
        <f t="shared" si="12"/>
        <v>2616587</v>
      </c>
      <c r="J35" s="4">
        <f t="shared" si="13"/>
        <v>7419396</v>
      </c>
      <c r="K35" s="4">
        <f t="shared" si="14"/>
        <v>11009004</v>
      </c>
      <c r="L35" s="4">
        <v>10135500000000</v>
      </c>
      <c r="M35" s="4">
        <v>1023300000000</v>
      </c>
      <c r="N35" s="4">
        <v>3862742</v>
      </c>
      <c r="O35" s="1" t="s">
        <v>486</v>
      </c>
      <c r="P35" s="4">
        <v>1149839957288</v>
      </c>
      <c r="Q35" s="4">
        <v>44588</v>
      </c>
      <c r="R35" s="4">
        <v>9898814</v>
      </c>
      <c r="S35" s="4">
        <v>0</v>
      </c>
      <c r="T35" s="4">
        <v>0</v>
      </c>
      <c r="U35" s="4">
        <v>187288</v>
      </c>
      <c r="V35" s="4">
        <v>1323250</v>
      </c>
      <c r="W35" s="16">
        <f t="shared" si="22"/>
        <v>11453940</v>
      </c>
      <c r="X35" s="16">
        <f t="shared" si="23"/>
        <v>8658553</v>
      </c>
      <c r="Y35" s="4">
        <v>4036051</v>
      </c>
      <c r="Z35" s="4">
        <v>0</v>
      </c>
      <c r="AA35" s="4">
        <v>970208</v>
      </c>
      <c r="AB35" s="4">
        <v>3652294</v>
      </c>
      <c r="AC35" s="4">
        <v>0</v>
      </c>
      <c r="AD35" s="4">
        <v>0</v>
      </c>
      <c r="AE35" s="3" t="s">
        <v>22</v>
      </c>
      <c r="AF35" s="3" t="s">
        <v>23</v>
      </c>
      <c r="AG35" s="3" t="s">
        <v>24</v>
      </c>
      <c r="AH35" s="4">
        <v>11009004</v>
      </c>
      <c r="AI35" s="4">
        <v>7419396</v>
      </c>
      <c r="AJ35" s="4">
        <v>2616587</v>
      </c>
      <c r="AK35" s="2" t="s">
        <v>109</v>
      </c>
    </row>
    <row r="36" spans="1:37" ht="15" customHeight="1">
      <c r="A36" s="19" t="s">
        <v>110</v>
      </c>
      <c r="B36" s="17">
        <f t="shared" si="15"/>
        <v>0.59589606982066179</v>
      </c>
      <c r="C36" s="17">
        <f t="shared" si="16"/>
        <v>0.26512217616689299</v>
      </c>
      <c r="D36" s="17">
        <f t="shared" si="17"/>
        <v>0.81847232971923245</v>
      </c>
      <c r="E36" s="17">
        <f t="shared" si="18"/>
        <v>0.16097326396329897</v>
      </c>
      <c r="F36" s="17">
        <f t="shared" si="19"/>
        <v>1.2545548760139014</v>
      </c>
      <c r="G36" s="17">
        <f t="shared" si="20"/>
        <v>1.0565594241222271</v>
      </c>
      <c r="H36" s="17">
        <f t="shared" si="21"/>
        <v>2.1803750058535928E-3</v>
      </c>
      <c r="I36" s="4">
        <f t="shared" si="12"/>
        <v>8112473</v>
      </c>
      <c r="J36" s="4">
        <f t="shared" si="13"/>
        <v>40154904</v>
      </c>
      <c r="K36" s="4">
        <f t="shared" si="14"/>
        <v>49060796</v>
      </c>
      <c r="L36" s="4">
        <v>50396400000000</v>
      </c>
      <c r="M36" s="4">
        <v>24505200000000</v>
      </c>
      <c r="N36" s="4">
        <v>21760746</v>
      </c>
      <c r="O36" s="1" t="s">
        <v>486</v>
      </c>
      <c r="P36" s="4">
        <v>109883050945</v>
      </c>
      <c r="Q36" s="4">
        <v>3647663</v>
      </c>
      <c r="R36" s="4">
        <v>8457934</v>
      </c>
      <c r="S36" s="4">
        <v>0</v>
      </c>
      <c r="T36" s="4">
        <v>0</v>
      </c>
      <c r="U36" s="4">
        <v>3098893</v>
      </c>
      <c r="V36" s="4">
        <v>6623318</v>
      </c>
      <c r="W36" s="16">
        <f t="shared" si="22"/>
        <v>21827808</v>
      </c>
      <c r="X36" s="16">
        <f t="shared" si="23"/>
        <v>13007105</v>
      </c>
      <c r="Y36" s="4">
        <v>10299523</v>
      </c>
      <c r="Z36" s="4">
        <v>0</v>
      </c>
      <c r="AA36" s="4">
        <v>2707582</v>
      </c>
      <c r="AB36" s="4">
        <v>0</v>
      </c>
      <c r="AC36" s="4">
        <v>0</v>
      </c>
      <c r="AD36" s="4">
        <v>0</v>
      </c>
      <c r="AE36" s="3" t="s">
        <v>22</v>
      </c>
      <c r="AF36" s="3" t="s">
        <v>53</v>
      </c>
      <c r="AG36" s="3" t="s">
        <v>24</v>
      </c>
      <c r="AH36" s="4">
        <v>49060796</v>
      </c>
      <c r="AI36" s="4">
        <v>40154904</v>
      </c>
      <c r="AJ36" s="4">
        <v>8112473</v>
      </c>
      <c r="AK36" s="2" t="s">
        <v>111</v>
      </c>
    </row>
    <row r="37" spans="1:37" ht="15" customHeight="1">
      <c r="A37" s="19" t="s">
        <v>112</v>
      </c>
      <c r="B37" s="17">
        <f t="shared" si="15"/>
        <v>0.17837800768131284</v>
      </c>
      <c r="C37" s="17">
        <f t="shared" si="16"/>
        <v>0.15071479782811228</v>
      </c>
      <c r="D37" s="17">
        <f t="shared" si="17"/>
        <v>0.68315160129624919</v>
      </c>
      <c r="E37" s="17">
        <f t="shared" si="18"/>
        <v>0.22278102017461726</v>
      </c>
      <c r="F37" s="17">
        <f t="shared" si="19"/>
        <v>1.1945616106893717</v>
      </c>
      <c r="G37" s="17">
        <f t="shared" si="20"/>
        <v>0.73554166666666665</v>
      </c>
      <c r="H37" s="17">
        <f t="shared" si="21"/>
        <v>0.19011657764161846</v>
      </c>
      <c r="I37" s="4">
        <f t="shared" si="12"/>
        <v>55676987</v>
      </c>
      <c r="J37" s="4">
        <f t="shared" si="13"/>
        <v>65422382</v>
      </c>
      <c r="K37" s="4">
        <f t="shared" si="14"/>
        <v>95765540</v>
      </c>
      <c r="L37" s="4">
        <v>249918000000000</v>
      </c>
      <c r="M37" s="4">
        <v>144000000000000</v>
      </c>
      <c r="N37" s="4">
        <v>43637663</v>
      </c>
      <c r="O37" s="1" t="s">
        <v>486</v>
      </c>
      <c r="P37" s="4">
        <v>47513554851038</v>
      </c>
      <c r="Q37" s="4">
        <v>10535502</v>
      </c>
      <c r="R37" s="4">
        <v>61636024</v>
      </c>
      <c r="S37" s="4">
        <v>0</v>
      </c>
      <c r="T37" s="4">
        <v>0</v>
      </c>
      <c r="U37" s="4">
        <v>2224971</v>
      </c>
      <c r="V37" s="4">
        <v>6517536</v>
      </c>
      <c r="W37" s="16">
        <f t="shared" si="22"/>
        <v>80914033</v>
      </c>
      <c r="X37" s="16">
        <f t="shared" si="23"/>
        <v>14433284</v>
      </c>
      <c r="Y37" s="4">
        <v>11080071</v>
      </c>
      <c r="Z37" s="4">
        <v>0</v>
      </c>
      <c r="AA37" s="4">
        <v>3353213</v>
      </c>
      <c r="AB37" s="4">
        <v>0</v>
      </c>
      <c r="AC37" s="4">
        <v>0</v>
      </c>
      <c r="AD37" s="4">
        <v>0</v>
      </c>
      <c r="AE37" s="3" t="s">
        <v>22</v>
      </c>
      <c r="AF37" s="3" t="s">
        <v>53</v>
      </c>
      <c r="AG37" s="3" t="s">
        <v>24</v>
      </c>
      <c r="AH37" s="4">
        <v>95765540</v>
      </c>
      <c r="AI37" s="4">
        <v>65422382</v>
      </c>
      <c r="AJ37" s="4">
        <v>55676987</v>
      </c>
      <c r="AK37" s="2" t="s">
        <v>113</v>
      </c>
    </row>
    <row r="38" spans="1:37" ht="15" customHeight="1">
      <c r="A38" s="19" t="s">
        <v>114</v>
      </c>
      <c r="B38" s="17">
        <f t="shared" si="15"/>
        <v>0.5217558677371158</v>
      </c>
      <c r="C38" s="17">
        <f t="shared" si="16"/>
        <v>0.27861185775069686</v>
      </c>
      <c r="D38" s="17">
        <f t="shared" si="17"/>
        <v>0.49946783357805735</v>
      </c>
      <c r="E38" s="17">
        <f t="shared" si="18"/>
        <v>0.26836441086979329</v>
      </c>
      <c r="F38" s="17">
        <f t="shared" si="19"/>
        <v>1.8690277242587543</v>
      </c>
      <c r="G38" s="17">
        <f t="shared" si="20"/>
        <v>0.76382411725516319</v>
      </c>
      <c r="H38" s="17">
        <f t="shared" si="21"/>
        <v>0.18129392010935894</v>
      </c>
      <c r="I38" s="4">
        <f>AJ38*2</f>
        <v>25577812</v>
      </c>
      <c r="J38" s="4">
        <f>AI38*2</f>
        <v>24428728</v>
      </c>
      <c r="K38" s="4">
        <f>AH38*2</f>
        <v>48909512</v>
      </c>
      <c r="L38" s="4">
        <v>95310000000000</v>
      </c>
      <c r="M38" s="4">
        <v>54036000000000</v>
      </c>
      <c r="N38" s="4">
        <v>17047417</v>
      </c>
      <c r="O38" s="1" t="s">
        <v>487</v>
      </c>
      <c r="P38" s="4">
        <v>17279123525623</v>
      </c>
      <c r="Q38" s="4">
        <v>2400347</v>
      </c>
      <c r="R38" s="4">
        <v>14060068</v>
      </c>
      <c r="S38" s="4">
        <v>3636162</v>
      </c>
      <c r="T38" s="4">
        <v>557076</v>
      </c>
      <c r="U38" s="4">
        <v>0</v>
      </c>
      <c r="V38" s="4">
        <v>5463485</v>
      </c>
      <c r="W38" s="16">
        <f t="shared" si="22"/>
        <v>26117138</v>
      </c>
      <c r="X38" s="16">
        <f t="shared" si="23"/>
        <v>13626770</v>
      </c>
      <c r="Y38" s="4">
        <v>4165694</v>
      </c>
      <c r="Z38" s="4">
        <v>6249344</v>
      </c>
      <c r="AA38" s="4">
        <v>141383</v>
      </c>
      <c r="AB38" s="4">
        <v>3070349</v>
      </c>
      <c r="AC38" s="4">
        <v>0</v>
      </c>
      <c r="AD38" s="4">
        <v>0</v>
      </c>
      <c r="AE38" s="3" t="s">
        <v>40</v>
      </c>
      <c r="AF38" s="3" t="s">
        <v>72</v>
      </c>
      <c r="AG38" s="3" t="s">
        <v>42</v>
      </c>
      <c r="AH38" s="4">
        <v>24454756</v>
      </c>
      <c r="AI38" s="4">
        <v>12214364</v>
      </c>
      <c r="AJ38" s="4">
        <v>12788906</v>
      </c>
      <c r="AK38" s="2" t="s">
        <v>115</v>
      </c>
    </row>
    <row r="39" spans="1:37" ht="15" customHeight="1">
      <c r="A39" s="19" t="s">
        <v>116</v>
      </c>
      <c r="B39" s="17">
        <f t="shared" si="15"/>
        <v>0.52258201494033585</v>
      </c>
      <c r="C39" s="17">
        <f t="shared" si="16"/>
        <v>0.2513606010714709</v>
      </c>
      <c r="D39" s="17">
        <f t="shared" si="17"/>
        <v>0.62282113168541475</v>
      </c>
      <c r="E39" s="17">
        <f t="shared" si="18"/>
        <v>0.15821269258376755</v>
      </c>
      <c r="F39" s="17">
        <f t="shared" si="19"/>
        <v>0.86923321194364911</v>
      </c>
      <c r="G39" s="17">
        <f t="shared" si="20"/>
        <v>1.0231536900176954</v>
      </c>
      <c r="H39" s="17">
        <f t="shared" si="21"/>
        <v>6.2497587353762103E-2</v>
      </c>
      <c r="I39" s="4">
        <f>AJ39/9*12</f>
        <v>29520874.666666668</v>
      </c>
      <c r="J39" s="4">
        <f>AI39/9*12</f>
        <v>52930752</v>
      </c>
      <c r="K39" s="4">
        <f>AH39/9*12</f>
        <v>84985478.666666657</v>
      </c>
      <c r="L39" s="5">
        <v>186589800000000</v>
      </c>
      <c r="M39" s="4">
        <v>92227200000000</v>
      </c>
      <c r="N39" s="4">
        <v>45465423</v>
      </c>
      <c r="O39" s="1" t="s">
        <v>486</v>
      </c>
      <c r="P39" s="4">
        <v>11661412324821</v>
      </c>
      <c r="Q39" s="4">
        <v>4863941</v>
      </c>
      <c r="R39" s="4">
        <v>22159779</v>
      </c>
      <c r="S39" s="4">
        <v>3274418</v>
      </c>
      <c r="T39" s="4">
        <v>3562111</v>
      </c>
      <c r="U39" s="4">
        <v>0</v>
      </c>
      <c r="V39" s="4">
        <v>7017547</v>
      </c>
      <c r="W39" s="16">
        <f t="shared" si="22"/>
        <v>40877796</v>
      </c>
      <c r="X39" s="16">
        <f t="shared" si="23"/>
        <v>21362001</v>
      </c>
      <c r="Y39" s="4">
        <v>14148963</v>
      </c>
      <c r="Z39" s="4">
        <v>4133873</v>
      </c>
      <c r="AA39" s="4">
        <v>2020152</v>
      </c>
      <c r="AB39" s="4">
        <v>976726</v>
      </c>
      <c r="AC39" s="4">
        <v>0</v>
      </c>
      <c r="AD39" s="4">
        <v>82287</v>
      </c>
      <c r="AE39" s="1" t="s">
        <v>22</v>
      </c>
      <c r="AF39" s="1" t="s">
        <v>33</v>
      </c>
      <c r="AG39" s="1" t="s">
        <v>34</v>
      </c>
      <c r="AH39" s="5">
        <v>63739109</v>
      </c>
      <c r="AI39" s="5">
        <v>39698064</v>
      </c>
      <c r="AJ39" s="5">
        <v>22140656</v>
      </c>
      <c r="AK39" s="1" t="s">
        <v>117</v>
      </c>
    </row>
    <row r="40" spans="1:37" ht="15" customHeight="1">
      <c r="A40" s="19" t="s">
        <v>118</v>
      </c>
      <c r="B40" s="17">
        <f t="shared" si="15"/>
        <v>0.35468115980974391</v>
      </c>
      <c r="C40" s="17">
        <f t="shared" si="16"/>
        <v>0.32794017711770024</v>
      </c>
      <c r="D40" s="17">
        <f t="shared" si="17"/>
        <v>0.32821308137739008</v>
      </c>
      <c r="E40" s="17">
        <f t="shared" si="18"/>
        <v>0.24524378908880978</v>
      </c>
      <c r="F40" s="17">
        <f t="shared" si="19"/>
        <v>1.8671306402808774</v>
      </c>
      <c r="G40" s="17">
        <f t="shared" si="20"/>
        <v>3.543983910458202</v>
      </c>
      <c r="H40" s="17">
        <f t="shared" si="21"/>
        <v>8.6089481288184361E-2</v>
      </c>
      <c r="I40" s="4">
        <f>AJ40*1</f>
        <v>25488187</v>
      </c>
      <c r="J40" s="4">
        <f>AI40*1</f>
        <v>9722364</v>
      </c>
      <c r="K40" s="4">
        <f>AH40*1</f>
        <v>29622110</v>
      </c>
      <c r="L40" s="4">
        <v>103930000000000</v>
      </c>
      <c r="M40" s="4">
        <v>22872000000000</v>
      </c>
      <c r="N40" s="4">
        <v>10331622</v>
      </c>
      <c r="O40" s="1" t="s">
        <v>486</v>
      </c>
      <c r="P40" s="4">
        <v>8947279790281</v>
      </c>
      <c r="Q40" s="4">
        <v>7059726</v>
      </c>
      <c r="R40" s="4">
        <v>15221995</v>
      </c>
      <c r="S40" s="4">
        <v>0</v>
      </c>
      <c r="T40" s="4">
        <v>0</v>
      </c>
      <c r="U40" s="4">
        <v>1187981</v>
      </c>
      <c r="V40" s="4">
        <v>3919066</v>
      </c>
      <c r="W40" s="16">
        <f t="shared" si="22"/>
        <v>27388768</v>
      </c>
      <c r="X40" s="16">
        <f t="shared" si="23"/>
        <v>9714280</v>
      </c>
      <c r="Y40" s="4">
        <v>8403783</v>
      </c>
      <c r="Z40" s="4">
        <v>0</v>
      </c>
      <c r="AA40" s="4">
        <v>0</v>
      </c>
      <c r="AB40" s="4">
        <v>885140</v>
      </c>
      <c r="AC40" s="4">
        <v>425357</v>
      </c>
      <c r="AD40" s="4">
        <v>0</v>
      </c>
      <c r="AE40" s="3" t="s">
        <v>22</v>
      </c>
      <c r="AF40" s="3" t="s">
        <v>53</v>
      </c>
      <c r="AG40" s="3" t="s">
        <v>24</v>
      </c>
      <c r="AH40" s="4">
        <v>29622110</v>
      </c>
      <c r="AI40" s="4">
        <v>9722364</v>
      </c>
      <c r="AJ40" s="4">
        <v>25488187</v>
      </c>
      <c r="AK40" s="2" t="s">
        <v>119</v>
      </c>
    </row>
    <row r="41" spans="1:37" ht="15" customHeight="1">
      <c r="A41" s="19" t="s">
        <v>120</v>
      </c>
      <c r="B41" s="17">
        <f t="shared" si="15"/>
        <v>7.9127338773395936E-2</v>
      </c>
      <c r="C41" s="17">
        <f t="shared" si="16"/>
        <v>4.5687859204846012E-2</v>
      </c>
      <c r="D41" s="17">
        <f t="shared" si="17"/>
        <v>0.38832613828170598</v>
      </c>
      <c r="E41" s="17">
        <f t="shared" si="18"/>
        <v>0.18475730959041933</v>
      </c>
      <c r="F41" s="17">
        <f t="shared" si="19"/>
        <v>0.75768159083691655</v>
      </c>
      <c r="G41" s="17">
        <f t="shared" si="20"/>
        <v>1.3879627013280589</v>
      </c>
      <c r="H41" s="17">
        <f t="shared" si="21"/>
        <v>8.4899927268473757E-2</v>
      </c>
      <c r="I41" s="4">
        <f>AJ41*1</f>
        <v>5589480</v>
      </c>
      <c r="J41" s="4">
        <f>AI41*1</f>
        <v>3692535</v>
      </c>
      <c r="K41" s="4">
        <f>AH41*1</f>
        <v>9508850</v>
      </c>
      <c r="L41" s="4">
        <v>30253092624000</v>
      </c>
      <c r="M41" s="4">
        <v>12668997136000</v>
      </c>
      <c r="N41" s="4">
        <v>5409882</v>
      </c>
      <c r="O41" s="1" t="s">
        <v>486</v>
      </c>
      <c r="P41" s="4">
        <v>2568485363424</v>
      </c>
      <c r="Q41" s="4">
        <v>2736538</v>
      </c>
      <c r="R41" s="4">
        <v>1577746</v>
      </c>
      <c r="S41" s="4">
        <v>0</v>
      </c>
      <c r="T41" s="4">
        <v>0</v>
      </c>
      <c r="U41" s="4">
        <v>64539</v>
      </c>
      <c r="V41" s="4">
        <v>1111555</v>
      </c>
      <c r="W41" s="16">
        <f t="shared" si="22"/>
        <v>5490378</v>
      </c>
      <c r="X41" s="16">
        <f t="shared" si="23"/>
        <v>434439</v>
      </c>
      <c r="Y41" s="4">
        <v>113785</v>
      </c>
      <c r="Z41" s="4">
        <v>0</v>
      </c>
      <c r="AA41" s="4">
        <v>320654</v>
      </c>
      <c r="AB41" s="4">
        <v>0</v>
      </c>
      <c r="AC41" s="4">
        <v>0</v>
      </c>
      <c r="AD41" s="4">
        <v>0</v>
      </c>
      <c r="AE41" s="3" t="s">
        <v>22</v>
      </c>
      <c r="AF41" s="3" t="s">
        <v>53</v>
      </c>
      <c r="AG41" s="3" t="s">
        <v>24</v>
      </c>
      <c r="AH41" s="4">
        <v>9508850</v>
      </c>
      <c r="AI41" s="4">
        <v>3692535</v>
      </c>
      <c r="AJ41" s="4">
        <v>5589480</v>
      </c>
      <c r="AK41" s="2" t="s">
        <v>121</v>
      </c>
    </row>
    <row r="42" spans="1:37" ht="15" customHeight="1">
      <c r="A42" s="19" t="s">
        <v>122</v>
      </c>
      <c r="B42" s="17">
        <f t="shared" si="15"/>
        <v>5.3450838289767141E-2</v>
      </c>
      <c r="C42" s="17">
        <f t="shared" si="16"/>
        <v>2.7315771850102092E-2</v>
      </c>
      <c r="D42" s="17">
        <f t="shared" si="17"/>
        <v>0.40399505816426046</v>
      </c>
      <c r="E42" s="17">
        <f t="shared" si="18"/>
        <v>0.32533067661670712</v>
      </c>
      <c r="F42" s="17">
        <f t="shared" si="19"/>
        <v>1.313392463563225</v>
      </c>
      <c r="G42" s="17">
        <f t="shared" si="20"/>
        <v>3.2672621706118803</v>
      </c>
      <c r="H42" s="17">
        <f t="shared" si="21"/>
        <v>0.17350693637626818</v>
      </c>
      <c r="I42" s="4">
        <f>AJ42*1</f>
        <v>37300073</v>
      </c>
      <c r="J42" s="4">
        <f>AI42*1</f>
        <v>29833190</v>
      </c>
      <c r="K42" s="4">
        <f>AH42*1</f>
        <v>73845433</v>
      </c>
      <c r="L42" s="4">
        <v>114652800000000</v>
      </c>
      <c r="M42" s="4">
        <v>26868000000000</v>
      </c>
      <c r="N42" s="4">
        <v>31920841</v>
      </c>
      <c r="O42" s="1" t="s">
        <v>485</v>
      </c>
      <c r="P42" s="4">
        <v>19893056074961</v>
      </c>
      <c r="Q42" s="4">
        <v>13097684</v>
      </c>
      <c r="R42" s="4">
        <v>12145356</v>
      </c>
      <c r="S42" s="4">
        <v>5848214</v>
      </c>
      <c r="T42" s="4">
        <v>3437562</v>
      </c>
      <c r="U42" s="4">
        <v>0</v>
      </c>
      <c r="V42" s="4">
        <v>3209507</v>
      </c>
      <c r="W42" s="16">
        <f t="shared" si="22"/>
        <v>37738323</v>
      </c>
      <c r="X42" s="16">
        <f t="shared" si="23"/>
        <v>2017145</v>
      </c>
      <c r="Y42" s="4">
        <v>0</v>
      </c>
      <c r="Z42" s="4">
        <v>1877175</v>
      </c>
      <c r="AA42" s="4">
        <v>139970</v>
      </c>
      <c r="AB42" s="4">
        <v>0</v>
      </c>
      <c r="AC42" s="4">
        <v>0</v>
      </c>
      <c r="AD42" s="4">
        <v>0</v>
      </c>
      <c r="AE42" s="3" t="s">
        <v>22</v>
      </c>
      <c r="AF42" s="3" t="s">
        <v>124</v>
      </c>
      <c r="AG42" s="3" t="s">
        <v>24</v>
      </c>
      <c r="AH42" s="4">
        <v>73845433</v>
      </c>
      <c r="AI42" s="4">
        <v>29833190</v>
      </c>
      <c r="AJ42" s="4">
        <v>37300073</v>
      </c>
      <c r="AK42" s="2" t="s">
        <v>123</v>
      </c>
    </row>
    <row r="43" spans="1:37" ht="15" customHeight="1">
      <c r="A43" s="19" t="s">
        <v>125</v>
      </c>
      <c r="B43" s="17">
        <f t="shared" si="15"/>
        <v>1.3691668383273383</v>
      </c>
      <c r="C43" s="17">
        <f t="shared" si="16"/>
        <v>77.073771184711447</v>
      </c>
      <c r="D43" s="17">
        <f t="shared" si="17"/>
        <v>0</v>
      </c>
      <c r="E43" s="17">
        <f t="shared" si="18"/>
        <v>7.7125272331154682E-3</v>
      </c>
      <c r="F43" s="17">
        <f t="shared" si="19"/>
        <v>-0.73120778011399545</v>
      </c>
      <c r="G43" s="17">
        <f t="shared" si="20"/>
        <v>0.29661016949152541</v>
      </c>
      <c r="H43" s="17">
        <f t="shared" si="21"/>
        <v>0.33469134715226034</v>
      </c>
      <c r="I43" s="4">
        <f>AJ43/9*12</f>
        <v>283204</v>
      </c>
      <c r="J43" s="4">
        <f>AI43/9*12</f>
        <v>0</v>
      </c>
      <c r="K43" s="4">
        <f>AH43/9*12</f>
        <v>457405.33333333331</v>
      </c>
      <c r="L43" s="4">
        <v>36720000000000</v>
      </c>
      <c r="M43" s="4">
        <v>28320000000000</v>
      </c>
      <c r="N43" s="4">
        <v>1701706</v>
      </c>
      <c r="O43" s="1" t="s">
        <v>493</v>
      </c>
      <c r="P43" s="4">
        <v>12289866267431</v>
      </c>
      <c r="Q43" s="4">
        <v>531214</v>
      </c>
      <c r="R43" s="4">
        <v>25216766</v>
      </c>
      <c r="S43" s="4">
        <v>0</v>
      </c>
      <c r="T43" s="4">
        <v>492</v>
      </c>
      <c r="U43" s="4">
        <v>0</v>
      </c>
      <c r="V43" s="4">
        <v>0</v>
      </c>
      <c r="W43" s="16">
        <f t="shared" si="22"/>
        <v>25748472</v>
      </c>
      <c r="X43" s="16">
        <f t="shared" si="23"/>
        <v>35253954</v>
      </c>
      <c r="Y43" s="4">
        <v>34255246</v>
      </c>
      <c r="Z43" s="4">
        <v>0</v>
      </c>
      <c r="AA43" s="4">
        <v>0</v>
      </c>
      <c r="AB43" s="4">
        <v>398353</v>
      </c>
      <c r="AC43" s="4">
        <v>600355</v>
      </c>
      <c r="AD43" s="4">
        <v>0</v>
      </c>
      <c r="AE43" s="3" t="s">
        <v>27</v>
      </c>
      <c r="AF43" s="3" t="s">
        <v>127</v>
      </c>
      <c r="AG43" s="3" t="s">
        <v>34</v>
      </c>
      <c r="AH43" s="4">
        <v>343054</v>
      </c>
      <c r="AI43" s="4">
        <v>0</v>
      </c>
      <c r="AJ43" s="4">
        <v>212403</v>
      </c>
      <c r="AK43" s="2" t="s">
        <v>126</v>
      </c>
    </row>
    <row r="44" spans="1:37" ht="15" customHeight="1">
      <c r="A44" s="19" t="s">
        <v>128</v>
      </c>
      <c r="B44" s="17">
        <f t="shared" si="15"/>
        <v>0.8437855996591892</v>
      </c>
      <c r="C44" s="17">
        <f t="shared" si="16"/>
        <v>0.24055203458062055</v>
      </c>
      <c r="D44" s="17">
        <f t="shared" si="17"/>
        <v>0.73950057954668313</v>
      </c>
      <c r="E44" s="17">
        <f t="shared" si="18"/>
        <v>0.21412086281431053</v>
      </c>
      <c r="F44" s="17">
        <f t="shared" si="19"/>
        <v>1.0255807851278178</v>
      </c>
      <c r="G44" s="17">
        <f t="shared" si="20"/>
        <v>1.8267602104735656</v>
      </c>
      <c r="H44" s="17">
        <f t="shared" si="21"/>
        <v>0.3449233580684759</v>
      </c>
      <c r="I44" s="4">
        <f>AJ44/9*12</f>
        <v>12174754.666666666</v>
      </c>
      <c r="J44" s="4">
        <f>AI44/9*12</f>
        <v>35924456</v>
      </c>
      <c r="K44" s="4">
        <f>AH44/9*12</f>
        <v>48579348</v>
      </c>
      <c r="L44" s="4">
        <v>56859264000000</v>
      </c>
      <c r="M44" s="4">
        <v>20114640000000</v>
      </c>
      <c r="N44" s="4">
        <v>23982923</v>
      </c>
      <c r="O44" s="1" t="s">
        <v>486</v>
      </c>
      <c r="P44" s="4">
        <v>19612088276182</v>
      </c>
      <c r="Q44" s="4">
        <v>533719</v>
      </c>
      <c r="R44" s="4">
        <v>3230616</v>
      </c>
      <c r="S44" s="4">
        <v>1372542</v>
      </c>
      <c r="T44" s="4">
        <v>1592017</v>
      </c>
      <c r="U44" s="4">
        <v>0</v>
      </c>
      <c r="V44" s="4">
        <v>7120431</v>
      </c>
      <c r="W44" s="16">
        <f t="shared" si="22"/>
        <v>13849325</v>
      </c>
      <c r="X44" s="16">
        <f t="shared" si="23"/>
        <v>11685861</v>
      </c>
      <c r="Y44" s="4">
        <v>7927402</v>
      </c>
      <c r="Z44" s="4">
        <v>1922096</v>
      </c>
      <c r="AA44" s="4">
        <v>1836363</v>
      </c>
      <c r="AB44" s="4">
        <v>0</v>
      </c>
      <c r="AC44" s="4">
        <v>0</v>
      </c>
      <c r="AD44" s="4">
        <v>0</v>
      </c>
      <c r="AE44" s="3" t="s">
        <v>22</v>
      </c>
      <c r="AF44" s="3" t="s">
        <v>33</v>
      </c>
      <c r="AG44" s="3" t="s">
        <v>34</v>
      </c>
      <c r="AH44" s="4">
        <v>36434511</v>
      </c>
      <c r="AI44" s="4">
        <v>26943342</v>
      </c>
      <c r="AJ44" s="4">
        <v>9131066</v>
      </c>
      <c r="AK44" s="2" t="s">
        <v>129</v>
      </c>
    </row>
    <row r="45" spans="1:37" ht="15" customHeight="1">
      <c r="A45" s="19" t="s">
        <v>130</v>
      </c>
      <c r="B45" s="17">
        <f t="shared" si="15"/>
        <v>4.2572116384848657</v>
      </c>
      <c r="C45" s="17">
        <f t="shared" si="16"/>
        <v>1.4187274129115377</v>
      </c>
      <c r="D45" s="17">
        <f t="shared" si="17"/>
        <v>0.51419441623644624</v>
      </c>
      <c r="E45" s="17">
        <f t="shared" si="18"/>
        <v>0.14551292615748265</v>
      </c>
      <c r="F45" s="17">
        <f t="shared" si="19"/>
        <v>2.2714948168965949</v>
      </c>
      <c r="G45" s="17">
        <f t="shared" si="20"/>
        <v>1.8871985157699442</v>
      </c>
      <c r="H45" s="17">
        <f t="shared" si="21"/>
        <v>0.22320510883698602</v>
      </c>
      <c r="I45" s="4">
        <f>AJ45/9*12</f>
        <v>5774404</v>
      </c>
      <c r="J45" s="4">
        <f>AI45/9*12</f>
        <v>12311106.666666666</v>
      </c>
      <c r="K45" s="4">
        <f>AH45/9*12</f>
        <v>23942513.333333336</v>
      </c>
      <c r="L45" s="4">
        <v>39683100000000</v>
      </c>
      <c r="M45" s="4">
        <v>13744500000000</v>
      </c>
      <c r="N45" s="4">
        <v>7318524</v>
      </c>
      <c r="O45" s="1" t="s">
        <v>486</v>
      </c>
      <c r="P45" s="4">
        <v>8857470654489</v>
      </c>
      <c r="Q45" s="4">
        <v>1004504</v>
      </c>
      <c r="R45" s="4">
        <v>2162889</v>
      </c>
      <c r="S45" s="4">
        <v>1349688</v>
      </c>
      <c r="T45" s="4">
        <v>871618</v>
      </c>
      <c r="U45" s="4">
        <v>0</v>
      </c>
      <c r="V45" s="4">
        <v>2590209</v>
      </c>
      <c r="W45" s="16">
        <f t="shared" si="22"/>
        <v>7978908</v>
      </c>
      <c r="X45" s="16">
        <f t="shared" si="23"/>
        <v>33967900</v>
      </c>
      <c r="Y45" s="4">
        <v>1227998</v>
      </c>
      <c r="Z45" s="4">
        <v>7962883</v>
      </c>
      <c r="AA45" s="4">
        <v>667587</v>
      </c>
      <c r="AB45" s="4">
        <v>5738843</v>
      </c>
      <c r="AC45" s="4">
        <v>6370991</v>
      </c>
      <c r="AD45" s="4">
        <v>11999598</v>
      </c>
      <c r="AE45" s="3" t="s">
        <v>22</v>
      </c>
      <c r="AF45" s="3" t="s">
        <v>132</v>
      </c>
      <c r="AG45" s="3" t="s">
        <v>34</v>
      </c>
      <c r="AH45" s="4">
        <v>17956885</v>
      </c>
      <c r="AI45" s="4">
        <v>9233330</v>
      </c>
      <c r="AJ45" s="4">
        <v>4330803</v>
      </c>
      <c r="AK45" s="2" t="s">
        <v>131</v>
      </c>
    </row>
    <row r="46" spans="1:37" ht="15" customHeight="1">
      <c r="A46" s="19" t="s">
        <v>133</v>
      </c>
      <c r="B46" s="17">
        <f t="shared" si="15"/>
        <v>0.66595209957178603</v>
      </c>
      <c r="C46" s="17">
        <f t="shared" si="16"/>
        <v>0.27800697439077648</v>
      </c>
      <c r="D46" s="17">
        <f t="shared" si="17"/>
        <v>0.77359043036883801</v>
      </c>
      <c r="E46" s="17">
        <f t="shared" si="18"/>
        <v>0.13374409843101723</v>
      </c>
      <c r="F46" s="17">
        <f t="shared" si="19"/>
        <v>1.1940340386796291</v>
      </c>
      <c r="G46" s="17">
        <f t="shared" si="20"/>
        <v>2.7952941176470589</v>
      </c>
      <c r="H46" s="17">
        <f t="shared" si="21"/>
        <v>1.26179358270578</v>
      </c>
      <c r="I46" s="4">
        <f>AJ46*1</f>
        <v>1121792</v>
      </c>
      <c r="J46" s="4">
        <f>AI46*1</f>
        <v>4929893</v>
      </c>
      <c r="K46" s="4">
        <f>AH46*1</f>
        <v>6372743</v>
      </c>
      <c r="L46" s="4">
        <v>8387600000000</v>
      </c>
      <c r="M46" s="4">
        <v>2210000000000</v>
      </c>
      <c r="N46" s="4">
        <v>2904578</v>
      </c>
      <c r="O46" s="1" t="s">
        <v>486</v>
      </c>
      <c r="P46" s="4">
        <v>10583419854303</v>
      </c>
      <c r="Q46" s="4">
        <v>411869</v>
      </c>
      <c r="R46" s="4">
        <v>562781</v>
      </c>
      <c r="S46" s="4">
        <v>0</v>
      </c>
      <c r="T46" s="4">
        <v>0</v>
      </c>
      <c r="U46" s="4">
        <v>552809</v>
      </c>
      <c r="V46" s="4">
        <v>1132893</v>
      </c>
      <c r="W46" s="16">
        <f t="shared" si="22"/>
        <v>2660352</v>
      </c>
      <c r="X46" s="16">
        <f t="shared" si="23"/>
        <v>1771667</v>
      </c>
      <c r="Y46" s="4">
        <v>1445301</v>
      </c>
      <c r="Z46" s="4">
        <v>0</v>
      </c>
      <c r="AA46" s="4">
        <v>326366</v>
      </c>
      <c r="AB46" s="4">
        <v>0</v>
      </c>
      <c r="AC46" s="4">
        <v>0</v>
      </c>
      <c r="AD46" s="4">
        <v>0</v>
      </c>
      <c r="AE46" s="3" t="s">
        <v>22</v>
      </c>
      <c r="AF46" s="3" t="s">
        <v>53</v>
      </c>
      <c r="AG46" s="3" t="s">
        <v>24</v>
      </c>
      <c r="AH46" s="4">
        <v>6372743</v>
      </c>
      <c r="AI46" s="4">
        <v>4929893</v>
      </c>
      <c r="AJ46" s="4">
        <v>1121792</v>
      </c>
      <c r="AK46" s="2" t="s">
        <v>134</v>
      </c>
    </row>
    <row r="47" spans="1:37" ht="15" customHeight="1">
      <c r="A47" s="19" t="s">
        <v>135</v>
      </c>
      <c r="B47" s="17">
        <f t="shared" si="15"/>
        <v>0.649588332639775</v>
      </c>
      <c r="C47" s="17">
        <f t="shared" si="16"/>
        <v>0.55806474713369025</v>
      </c>
      <c r="D47" s="17">
        <f t="shared" si="17"/>
        <v>0.50009149405058773</v>
      </c>
      <c r="E47" s="17">
        <f t="shared" si="18"/>
        <v>6.9837388230401337E-2</v>
      </c>
      <c r="F47" s="17">
        <f t="shared" si="19"/>
        <v>3.5098058230371092E-2</v>
      </c>
      <c r="G47" s="17">
        <f t="shared" si="20"/>
        <v>0.81377681069319241</v>
      </c>
      <c r="H47" s="17">
        <f t="shared" si="21"/>
        <v>0.14492899273904011</v>
      </c>
      <c r="I47" s="4">
        <f>AJ47/9*12</f>
        <v>5093694.666666667</v>
      </c>
      <c r="J47" s="4">
        <f>AI47/9*12</f>
        <v>7830721.333333334</v>
      </c>
      <c r="K47" s="4">
        <f>AH47/9*12</f>
        <v>15658577.333333334</v>
      </c>
      <c r="L47" s="4">
        <v>72936500000000</v>
      </c>
      <c r="M47" s="4">
        <v>40212500000000</v>
      </c>
      <c r="N47" s="4">
        <v>15127627</v>
      </c>
      <c r="O47" s="1" t="s">
        <v>486</v>
      </c>
      <c r="P47" s="4">
        <v>10570613478911</v>
      </c>
      <c r="Q47" s="4">
        <v>3588253</v>
      </c>
      <c r="R47" s="4">
        <v>5949271</v>
      </c>
      <c r="S47" s="4">
        <v>509818</v>
      </c>
      <c r="T47" s="4">
        <v>397847</v>
      </c>
      <c r="U47" s="4">
        <v>0</v>
      </c>
      <c r="V47" s="4">
        <v>3007177</v>
      </c>
      <c r="W47" s="16">
        <f t="shared" si="22"/>
        <v>13452366</v>
      </c>
      <c r="X47" s="16">
        <f t="shared" si="23"/>
        <v>8738500</v>
      </c>
      <c r="Y47" s="4">
        <v>436283</v>
      </c>
      <c r="Z47" s="4">
        <v>3525316</v>
      </c>
      <c r="AA47" s="4">
        <v>0</v>
      </c>
      <c r="AB47" s="4">
        <v>2131990</v>
      </c>
      <c r="AC47" s="4">
        <v>2644911</v>
      </c>
      <c r="AD47" s="4">
        <v>0</v>
      </c>
      <c r="AE47" s="3" t="s">
        <v>22</v>
      </c>
      <c r="AF47" s="3" t="s">
        <v>33</v>
      </c>
      <c r="AG47" s="3" t="s">
        <v>34</v>
      </c>
      <c r="AH47" s="4">
        <v>11743933</v>
      </c>
      <c r="AI47" s="4">
        <v>5873041</v>
      </c>
      <c r="AJ47" s="4">
        <v>3820271</v>
      </c>
      <c r="AK47" s="2" t="s">
        <v>136</v>
      </c>
    </row>
    <row r="48" spans="1:37" ht="15" customHeight="1">
      <c r="A48" s="19" t="s">
        <v>137</v>
      </c>
      <c r="B48" s="17">
        <f t="shared" si="15"/>
        <v>0.47627596929042737</v>
      </c>
      <c r="C48" s="17">
        <f t="shared" si="16"/>
        <v>0.20581930955320779</v>
      </c>
      <c r="D48" s="17">
        <f t="shared" si="17"/>
        <v>0.43610839825158193</v>
      </c>
      <c r="E48" s="17">
        <f t="shared" si="18"/>
        <v>0.26353691701531862</v>
      </c>
      <c r="F48" s="17">
        <f t="shared" si="19"/>
        <v>1.5646686570950539</v>
      </c>
      <c r="G48" s="17">
        <f t="shared" si="20"/>
        <v>3.1997423510466989</v>
      </c>
      <c r="H48" s="17">
        <f t="shared" si="21"/>
        <v>6.9318536274080397E-2</v>
      </c>
      <c r="I48" s="4">
        <f>AJ48*1</f>
        <v>16323727</v>
      </c>
      <c r="J48" s="4">
        <f>AI48*1</f>
        <v>10651870</v>
      </c>
      <c r="K48" s="4">
        <f>AH48*1</f>
        <v>24424822</v>
      </c>
      <c r="L48" s="4">
        <v>61940950000000</v>
      </c>
      <c r="M48" s="4">
        <v>14748750000000</v>
      </c>
      <c r="N48" s="4">
        <v>9523578</v>
      </c>
      <c r="O48" s="1" t="s">
        <v>486</v>
      </c>
      <c r="P48" s="4">
        <v>4293655989426</v>
      </c>
      <c r="Q48" s="4">
        <v>40951</v>
      </c>
      <c r="R48" s="4">
        <v>7984498</v>
      </c>
      <c r="S48" s="4">
        <v>0</v>
      </c>
      <c r="T48" s="4">
        <v>576374</v>
      </c>
      <c r="U48" s="4">
        <v>0</v>
      </c>
      <c r="V48" s="4">
        <v>1953192</v>
      </c>
      <c r="W48" s="16">
        <f t="shared" si="22"/>
        <v>10555015</v>
      </c>
      <c r="X48" s="16">
        <f t="shared" si="23"/>
        <v>5027100</v>
      </c>
      <c r="Y48" s="4">
        <v>3027100</v>
      </c>
      <c r="Z48" s="4">
        <v>0</v>
      </c>
      <c r="AA48" s="4">
        <v>0</v>
      </c>
      <c r="AB48" s="4">
        <v>2000000</v>
      </c>
      <c r="AC48" s="4">
        <v>0</v>
      </c>
      <c r="AD48" s="4">
        <v>0</v>
      </c>
      <c r="AE48" s="3" t="s">
        <v>22</v>
      </c>
      <c r="AF48" s="3" t="s">
        <v>53</v>
      </c>
      <c r="AG48" s="3" t="s">
        <v>24</v>
      </c>
      <c r="AH48" s="4">
        <v>24424822</v>
      </c>
      <c r="AI48" s="4">
        <v>10651870</v>
      </c>
      <c r="AJ48" s="4">
        <v>16323727</v>
      </c>
      <c r="AK48" s="2" t="s">
        <v>138</v>
      </c>
    </row>
    <row r="49" spans="1:37" ht="15" customHeight="1">
      <c r="A49" s="19" t="s">
        <v>139</v>
      </c>
      <c r="B49" s="17">
        <f t="shared" si="15"/>
        <v>0.49080780615483549</v>
      </c>
      <c r="C49" s="17">
        <f t="shared" si="16"/>
        <v>0.27435044504652922</v>
      </c>
      <c r="D49" s="17">
        <f t="shared" si="17"/>
        <v>0.76820856302605545</v>
      </c>
      <c r="E49" s="17">
        <f t="shared" si="18"/>
        <v>0.13878932143702652</v>
      </c>
      <c r="F49" s="17">
        <f t="shared" si="19"/>
        <v>3.6246497427147943</v>
      </c>
      <c r="G49" s="17">
        <f t="shared" si="20"/>
        <v>0.92752941176470594</v>
      </c>
      <c r="H49" s="17">
        <f t="shared" si="21"/>
        <v>0.42965252744418059</v>
      </c>
      <c r="I49" s="4">
        <f>AJ49*1</f>
        <v>750395</v>
      </c>
      <c r="J49" s="4">
        <f>AI49*1</f>
        <v>3650249</v>
      </c>
      <c r="K49" s="4">
        <f>AH49*1</f>
        <v>4751638</v>
      </c>
      <c r="L49" s="4">
        <v>5406720000000</v>
      </c>
      <c r="M49" s="4">
        <v>2805000000000</v>
      </c>
      <c r="N49" s="4">
        <v>1027459</v>
      </c>
      <c r="O49" s="1" t="s">
        <v>492</v>
      </c>
      <c r="P49" s="4">
        <v>2323010913183</v>
      </c>
      <c r="Q49" s="4">
        <v>601214</v>
      </c>
      <c r="R49" s="4">
        <v>387887</v>
      </c>
      <c r="S49" s="4">
        <v>0</v>
      </c>
      <c r="T49" s="4">
        <v>0</v>
      </c>
      <c r="U49" s="4">
        <v>193867</v>
      </c>
      <c r="V49" s="4">
        <v>1473090</v>
      </c>
      <c r="W49" s="16">
        <f t="shared" si="22"/>
        <v>2656058</v>
      </c>
      <c r="X49" s="16">
        <f t="shared" si="23"/>
        <v>1303614</v>
      </c>
      <c r="Y49" s="4">
        <v>599475</v>
      </c>
      <c r="Z49" s="4">
        <v>0</v>
      </c>
      <c r="AA49" s="4">
        <v>190458</v>
      </c>
      <c r="AB49" s="4">
        <v>332581</v>
      </c>
      <c r="AC49" s="4">
        <v>181100</v>
      </c>
      <c r="AD49" s="4">
        <v>0</v>
      </c>
      <c r="AE49" s="3" t="s">
        <v>22</v>
      </c>
      <c r="AF49" s="3" t="s">
        <v>23</v>
      </c>
      <c r="AG49" s="3" t="s">
        <v>24</v>
      </c>
      <c r="AH49" s="4">
        <v>4751638</v>
      </c>
      <c r="AI49" s="4">
        <v>3650249</v>
      </c>
      <c r="AJ49" s="4">
        <v>750395</v>
      </c>
      <c r="AK49" s="2" t="s">
        <v>140</v>
      </c>
    </row>
    <row r="50" spans="1:37" ht="15" customHeight="1">
      <c r="A50" s="19" t="s">
        <v>141</v>
      </c>
      <c r="B50" s="17">
        <f t="shared" si="15"/>
        <v>0.20533084941179394</v>
      </c>
      <c r="C50" s="17">
        <f t="shared" si="16"/>
        <v>0.10486636953486743</v>
      </c>
      <c r="D50" s="17">
        <f t="shared" si="17"/>
        <v>0.57340542452763876</v>
      </c>
      <c r="E50" s="17">
        <f t="shared" si="18"/>
        <v>0.12338761193633248</v>
      </c>
      <c r="F50" s="17">
        <f t="shared" si="19"/>
        <v>0.94432804368844203</v>
      </c>
      <c r="G50" s="17">
        <f t="shared" si="20"/>
        <v>1.1536568616229828</v>
      </c>
      <c r="H50" s="17">
        <f t="shared" si="21"/>
        <v>1.2272019495944383E-2</v>
      </c>
      <c r="I50" s="4">
        <f>AJ50*1</f>
        <v>37147568</v>
      </c>
      <c r="J50" s="4">
        <f>AI50*1</f>
        <v>46908331</v>
      </c>
      <c r="K50" s="4">
        <f>AH50*1</f>
        <v>81806570</v>
      </c>
      <c r="L50" s="4">
        <v>301064000000000</v>
      </c>
      <c r="M50" s="4">
        <v>139792000000000</v>
      </c>
      <c r="N50" s="4">
        <v>42074469</v>
      </c>
      <c r="O50" s="1" t="s">
        <v>486</v>
      </c>
      <c r="P50" s="4">
        <v>3694663277527</v>
      </c>
      <c r="Q50" s="4">
        <v>1537939</v>
      </c>
      <c r="R50" s="4">
        <v>10123528</v>
      </c>
      <c r="S50" s="4">
        <v>19191594</v>
      </c>
      <c r="T50" s="4">
        <v>2984381</v>
      </c>
      <c r="U50" s="4">
        <v>0</v>
      </c>
      <c r="V50" s="4">
        <v>7942729</v>
      </c>
      <c r="W50" s="16">
        <f t="shared" si="22"/>
        <v>41780171</v>
      </c>
      <c r="X50" s="16">
        <f t="shared" si="23"/>
        <v>8578758</v>
      </c>
      <c r="Y50" s="4">
        <v>1283224</v>
      </c>
      <c r="Z50" s="4">
        <v>1693329</v>
      </c>
      <c r="AA50" s="4">
        <v>1391827</v>
      </c>
      <c r="AB50" s="4">
        <v>4210378</v>
      </c>
      <c r="AC50" s="4">
        <v>0</v>
      </c>
      <c r="AD50" s="4">
        <v>0</v>
      </c>
      <c r="AE50" s="3" t="s">
        <v>22</v>
      </c>
      <c r="AF50" s="3" t="s">
        <v>59</v>
      </c>
      <c r="AG50" s="3" t="s">
        <v>24</v>
      </c>
      <c r="AH50" s="4">
        <v>81806570</v>
      </c>
      <c r="AI50" s="4">
        <v>46908331</v>
      </c>
      <c r="AJ50" s="4">
        <v>37147568</v>
      </c>
      <c r="AK50" s="2" t="s">
        <v>142</v>
      </c>
    </row>
    <row r="51" spans="1:37" ht="15" customHeight="1">
      <c r="A51" s="19" t="s">
        <v>143</v>
      </c>
      <c r="B51" s="17">
        <f t="shared" si="15"/>
        <v>0.24045143470413144</v>
      </c>
      <c r="C51" s="17">
        <f t="shared" si="16"/>
        <v>0.11045925753924764</v>
      </c>
      <c r="D51" s="17">
        <f t="shared" si="17"/>
        <v>0.62769146533580722</v>
      </c>
      <c r="E51" s="17">
        <f t="shared" si="18"/>
        <v>0.17015035595173622</v>
      </c>
      <c r="F51" s="17">
        <f t="shared" si="19"/>
        <v>0.68605950657864434</v>
      </c>
      <c r="G51" s="17">
        <f t="shared" si="20"/>
        <v>1.2272516248839369</v>
      </c>
      <c r="H51" s="17">
        <f t="shared" si="21"/>
        <v>0.10175266973873244</v>
      </c>
      <c r="I51" s="4">
        <f>AJ51/9*12</f>
        <v>23267710.666666668</v>
      </c>
      <c r="J51" s="4">
        <f>AI51/9*12</f>
        <v>38962382.666666664</v>
      </c>
      <c r="K51" s="4">
        <f>AH51/9*12</f>
        <v>62072506.666666672</v>
      </c>
      <c r="L51" s="4">
        <v>136747940000000</v>
      </c>
      <c r="M51" s="4">
        <v>61397616000000</v>
      </c>
      <c r="N51" s="4">
        <v>36815134</v>
      </c>
      <c r="O51" s="1" t="s">
        <v>485</v>
      </c>
      <c r="P51" s="4">
        <v>13914467976272</v>
      </c>
      <c r="Q51" s="4">
        <v>3028558</v>
      </c>
      <c r="R51" s="4">
        <v>17837396</v>
      </c>
      <c r="S51" s="4">
        <v>1211014</v>
      </c>
      <c r="T51" s="4">
        <v>1419636</v>
      </c>
      <c r="U51" s="4">
        <v>0</v>
      </c>
      <c r="V51" s="4">
        <v>5018439</v>
      </c>
      <c r="W51" s="16">
        <f t="shared" si="22"/>
        <v>28515043</v>
      </c>
      <c r="X51" s="16">
        <f t="shared" si="23"/>
        <v>6856483</v>
      </c>
      <c r="Y51" s="4">
        <v>5471127</v>
      </c>
      <c r="Z51" s="4">
        <v>1105186</v>
      </c>
      <c r="AA51" s="4">
        <v>265132</v>
      </c>
      <c r="AB51" s="4">
        <v>15038</v>
      </c>
      <c r="AC51" s="4">
        <v>0</v>
      </c>
      <c r="AD51" s="4">
        <v>0</v>
      </c>
      <c r="AE51" s="3" t="s">
        <v>22</v>
      </c>
      <c r="AF51" s="3" t="s">
        <v>33</v>
      </c>
      <c r="AG51" s="3" t="s">
        <v>34</v>
      </c>
      <c r="AH51" s="4">
        <v>46554380</v>
      </c>
      <c r="AI51" s="4">
        <v>29221787</v>
      </c>
      <c r="AJ51" s="4">
        <v>17450783</v>
      </c>
      <c r="AK51" s="2" t="s">
        <v>144</v>
      </c>
    </row>
    <row r="52" spans="1:37" ht="15" customHeight="1">
      <c r="A52" s="19" t="s">
        <v>145</v>
      </c>
      <c r="B52" s="17">
        <f t="shared" si="15"/>
        <v>0.81946635508882204</v>
      </c>
      <c r="C52" s="17">
        <f t="shared" si="16"/>
        <v>0.212306184022407</v>
      </c>
      <c r="D52" s="17">
        <f t="shared" si="17"/>
        <v>0.85243168812457382</v>
      </c>
      <c r="E52" s="17">
        <f t="shared" si="18"/>
        <v>5.2756260753202062E-2</v>
      </c>
      <c r="F52" s="17">
        <f t="shared" si="19"/>
        <v>4.0699042838803949</v>
      </c>
      <c r="G52" s="17">
        <f t="shared" si="20"/>
        <v>1.6825641025641025</v>
      </c>
      <c r="H52" s="17">
        <f t="shared" si="21"/>
        <v>0.40048292115510098</v>
      </c>
      <c r="I52" s="4">
        <f>AJ52*4</f>
        <v>1655808</v>
      </c>
      <c r="J52" s="4">
        <f>AI52*4</f>
        <v>12931000</v>
      </c>
      <c r="K52" s="4">
        <f>AH52*4</f>
        <v>15169544</v>
      </c>
      <c r="L52" s="4">
        <v>31386000000000</v>
      </c>
      <c r="M52" s="4">
        <v>11700000000000</v>
      </c>
      <c r="N52" s="4">
        <v>2992077</v>
      </c>
      <c r="O52" s="1" t="s">
        <v>484</v>
      </c>
      <c r="P52" s="4">
        <v>12569556963374</v>
      </c>
      <c r="Q52" s="4">
        <v>664888</v>
      </c>
      <c r="R52" s="4">
        <v>2826668</v>
      </c>
      <c r="S52" s="4">
        <v>0</v>
      </c>
      <c r="T52" s="4">
        <v>0</v>
      </c>
      <c r="U52" s="4">
        <v>212793</v>
      </c>
      <c r="V52" s="4">
        <v>225755</v>
      </c>
      <c r="W52" s="16">
        <f t="shared" si="22"/>
        <v>3930104</v>
      </c>
      <c r="X52" s="16">
        <f t="shared" si="23"/>
        <v>3220588</v>
      </c>
      <c r="Y52" s="4">
        <v>1846335</v>
      </c>
      <c r="Z52" s="4">
        <v>0</v>
      </c>
      <c r="AA52" s="4">
        <v>7500</v>
      </c>
      <c r="AB52" s="4">
        <v>1366753</v>
      </c>
      <c r="AC52" s="4">
        <v>0</v>
      </c>
      <c r="AD52" s="4">
        <v>0</v>
      </c>
      <c r="AE52" s="3" t="s">
        <v>71</v>
      </c>
      <c r="AF52" s="3" t="s">
        <v>45</v>
      </c>
      <c r="AG52" s="3" t="s">
        <v>73</v>
      </c>
      <c r="AH52" s="4">
        <v>3792386</v>
      </c>
      <c r="AI52" s="4">
        <v>3232750</v>
      </c>
      <c r="AJ52" s="4">
        <v>413952</v>
      </c>
      <c r="AK52" s="2" t="s">
        <v>146</v>
      </c>
    </row>
    <row r="53" spans="1:37" ht="15" customHeight="1">
      <c r="A53" s="19" t="s">
        <v>147</v>
      </c>
      <c r="B53" s="17">
        <f t="shared" si="15"/>
        <v>0.78227563114579868</v>
      </c>
      <c r="C53" s="17">
        <f t="shared" si="16"/>
        <v>0.25367420694534271</v>
      </c>
      <c r="D53" s="17">
        <f t="shared" si="17"/>
        <v>0.87146226676460115</v>
      </c>
      <c r="E53" s="17">
        <f t="shared" si="18"/>
        <v>6.4008252029323476E-2</v>
      </c>
      <c r="F53" s="17">
        <f t="shared" si="19"/>
        <v>0.96766079111873238</v>
      </c>
      <c r="G53" s="17">
        <f t="shared" si="20"/>
        <v>4.404180004979704</v>
      </c>
      <c r="H53" s="17">
        <f t="shared" si="21"/>
        <v>4.6706582147618449E-2</v>
      </c>
      <c r="I53" s="4">
        <f>AJ53*1</f>
        <v>275079</v>
      </c>
      <c r="J53" s="4">
        <f>AI53*1</f>
        <v>3931914</v>
      </c>
      <c r="K53" s="4">
        <f>AH53*1</f>
        <v>4511858</v>
      </c>
      <c r="L53" s="4">
        <v>4297555257000</v>
      </c>
      <c r="M53" s="4">
        <v>795228000000</v>
      </c>
      <c r="N53" s="4">
        <v>2293006</v>
      </c>
      <c r="O53" s="1" t="s">
        <v>485</v>
      </c>
      <c r="P53" s="4">
        <v>200724117645</v>
      </c>
      <c r="Q53" s="4">
        <v>20276</v>
      </c>
      <c r="R53" s="4">
        <v>798236</v>
      </c>
      <c r="S53" s="4">
        <v>0</v>
      </c>
      <c r="T53" s="4">
        <v>0</v>
      </c>
      <c r="U53" s="4">
        <v>18914</v>
      </c>
      <c r="V53" s="4">
        <v>625667</v>
      </c>
      <c r="W53" s="16">
        <f t="shared" si="22"/>
        <v>1463093</v>
      </c>
      <c r="X53" s="16">
        <f t="shared" si="23"/>
        <v>1144542</v>
      </c>
      <c r="Y53" s="4">
        <v>891878</v>
      </c>
      <c r="Z53" s="4">
        <v>0</v>
      </c>
      <c r="AA53" s="4">
        <v>0</v>
      </c>
      <c r="AB53" s="4">
        <v>242153</v>
      </c>
      <c r="AC53" s="4">
        <v>0</v>
      </c>
      <c r="AD53" s="4">
        <v>10511</v>
      </c>
      <c r="AE53" s="3" t="s">
        <v>22</v>
      </c>
      <c r="AF53" s="3" t="s">
        <v>149</v>
      </c>
      <c r="AG53" s="3" t="s">
        <v>24</v>
      </c>
      <c r="AH53" s="4">
        <v>4511858</v>
      </c>
      <c r="AI53" s="4">
        <v>3931914</v>
      </c>
      <c r="AJ53" s="4">
        <v>275079</v>
      </c>
      <c r="AK53" s="2" t="s">
        <v>148</v>
      </c>
    </row>
    <row r="54" spans="1:37" ht="15" customHeight="1">
      <c r="A54" s="19" t="s">
        <v>150</v>
      </c>
      <c r="B54" s="17">
        <f t="shared" si="15"/>
        <v>4.1191109525425116</v>
      </c>
      <c r="C54" s="17">
        <f t="shared" si="16"/>
        <v>1.2756773669894732</v>
      </c>
      <c r="D54" s="17">
        <f t="shared" si="17"/>
        <v>0</v>
      </c>
      <c r="E54" s="17">
        <f t="shared" si="18"/>
        <v>0.23047329939842665</v>
      </c>
      <c r="F54" s="17">
        <f t="shared" si="19"/>
        <v>1.6848636749269439</v>
      </c>
      <c r="G54" s="17">
        <f t="shared" si="20"/>
        <v>5.4146341463414634E-2</v>
      </c>
      <c r="H54" s="17">
        <f t="shared" si="21"/>
        <v>0.37939604950087924</v>
      </c>
      <c r="I54" s="4">
        <f>AJ54*4</f>
        <v>2490264</v>
      </c>
      <c r="J54" s="4">
        <f>AI54*4</f>
        <v>0</v>
      </c>
      <c r="K54" s="4">
        <f>AH54*4</f>
        <v>3873528</v>
      </c>
      <c r="L54" s="4">
        <v>10805000000000</v>
      </c>
      <c r="M54" s="4">
        <v>10250000000000</v>
      </c>
      <c r="N54" s="4">
        <v>1442728</v>
      </c>
      <c r="O54" s="1" t="s">
        <v>491</v>
      </c>
      <c r="P54" s="4">
        <v>4099374314857</v>
      </c>
      <c r="Q54" s="4">
        <v>327229</v>
      </c>
      <c r="R54" s="4">
        <v>865695</v>
      </c>
      <c r="S54" s="4">
        <v>0</v>
      </c>
      <c r="T54" s="4">
        <v>0</v>
      </c>
      <c r="U54" s="4">
        <v>6697</v>
      </c>
      <c r="V54" s="4">
        <v>0</v>
      </c>
      <c r="W54" s="16">
        <f t="shared" si="22"/>
        <v>1199621</v>
      </c>
      <c r="X54" s="16">
        <f t="shared" si="23"/>
        <v>4941372</v>
      </c>
      <c r="Y54" s="4">
        <v>981906</v>
      </c>
      <c r="Z54" s="4">
        <v>0</v>
      </c>
      <c r="AA54" s="4">
        <v>1243272</v>
      </c>
      <c r="AB54" s="4">
        <v>2735</v>
      </c>
      <c r="AC54" s="4">
        <v>2233459</v>
      </c>
      <c r="AD54" s="4">
        <v>480000</v>
      </c>
      <c r="AE54" s="3" t="s">
        <v>152</v>
      </c>
      <c r="AF54" s="3" t="s">
        <v>23</v>
      </c>
      <c r="AG54" s="3" t="s">
        <v>73</v>
      </c>
      <c r="AH54" s="4">
        <v>968382</v>
      </c>
      <c r="AI54" s="4">
        <v>0</v>
      </c>
      <c r="AJ54" s="4">
        <v>622566</v>
      </c>
      <c r="AK54" s="2" t="s">
        <v>151</v>
      </c>
    </row>
    <row r="55" spans="1:37" ht="15" customHeight="1">
      <c r="A55" s="19" t="s">
        <v>153</v>
      </c>
      <c r="B55" s="17">
        <f t="shared" si="15"/>
        <v>0.86482962396557195</v>
      </c>
      <c r="C55" s="17">
        <f t="shared" si="16"/>
        <v>0.53864442804688395</v>
      </c>
      <c r="D55" s="17">
        <f t="shared" si="17"/>
        <v>0.45744024608099937</v>
      </c>
      <c r="E55" s="17">
        <f t="shared" si="18"/>
        <v>8.0299669258079784E-2</v>
      </c>
      <c r="F55" s="17">
        <f t="shared" si="19"/>
        <v>3.5402155149401149</v>
      </c>
      <c r="G55" s="17">
        <f t="shared" si="20"/>
        <v>1.566652737150021</v>
      </c>
      <c r="H55" s="17">
        <f t="shared" si="21"/>
        <v>0.42792797128932608</v>
      </c>
      <c r="I55" s="4">
        <f>AJ55*1</f>
        <v>1448245</v>
      </c>
      <c r="J55" s="4">
        <f>AI55*1</f>
        <v>1867229</v>
      </c>
      <c r="K55" s="4">
        <f>AH55*1</f>
        <v>4081908</v>
      </c>
      <c r="L55" s="5">
        <v>18035503924000</v>
      </c>
      <c r="M55" s="4">
        <v>7026857846000</v>
      </c>
      <c r="N55" s="4">
        <v>899056</v>
      </c>
      <c r="O55" s="1" t="s">
        <v>486</v>
      </c>
      <c r="P55" s="4">
        <v>7717896605378</v>
      </c>
      <c r="Q55" s="4">
        <v>744598</v>
      </c>
      <c r="R55" s="4">
        <v>864159</v>
      </c>
      <c r="S55" s="4">
        <v>0</v>
      </c>
      <c r="T55" s="4">
        <v>0</v>
      </c>
      <c r="U55" s="4">
        <v>100161</v>
      </c>
      <c r="V55" s="4">
        <v>833429</v>
      </c>
      <c r="W55" s="16">
        <f t="shared" si="22"/>
        <v>2542347</v>
      </c>
      <c r="X55" s="16">
        <f t="shared" si="23"/>
        <v>2198697</v>
      </c>
      <c r="Y55" s="4">
        <v>917606</v>
      </c>
      <c r="Z55" s="4">
        <v>0</v>
      </c>
      <c r="AA55" s="4">
        <v>170004</v>
      </c>
      <c r="AB55" s="4">
        <v>986078</v>
      </c>
      <c r="AC55" s="4">
        <v>0</v>
      </c>
      <c r="AD55" s="4">
        <v>125009</v>
      </c>
      <c r="AE55" s="1" t="s">
        <v>22</v>
      </c>
      <c r="AF55" s="1" t="s">
        <v>155</v>
      </c>
      <c r="AG55" s="1" t="s">
        <v>24</v>
      </c>
      <c r="AH55" s="5">
        <v>4081908</v>
      </c>
      <c r="AI55" s="5">
        <v>1867229</v>
      </c>
      <c r="AJ55" s="5">
        <v>1448245</v>
      </c>
      <c r="AK55" s="1" t="s">
        <v>154</v>
      </c>
    </row>
    <row r="56" spans="1:37" ht="15" customHeight="1">
      <c r="A56" s="19" t="s">
        <v>156</v>
      </c>
      <c r="B56" s="17">
        <f t="shared" si="15"/>
        <v>0.7903618573815383</v>
      </c>
      <c r="C56" s="17">
        <f t="shared" si="16"/>
        <v>1.3503827733450398</v>
      </c>
      <c r="D56" s="17">
        <f t="shared" si="17"/>
        <v>1.0637183401055628</v>
      </c>
      <c r="E56" s="17">
        <f t="shared" si="18"/>
        <v>9.969470489649862E-2</v>
      </c>
      <c r="F56" s="17">
        <f t="shared" si="19"/>
        <v>0.37681840945795791</v>
      </c>
      <c r="G56" s="17">
        <f t="shared" si="20"/>
        <v>0.65705922089619451</v>
      </c>
      <c r="H56" s="17">
        <f t="shared" si="21"/>
        <v>0.33466344848919688</v>
      </c>
      <c r="I56" s="4">
        <f>AJ56/9*12</f>
        <v>733653.33333333337</v>
      </c>
      <c r="J56" s="4">
        <f>AI56/9*12</f>
        <v>2332673.333333333</v>
      </c>
      <c r="K56" s="4">
        <f>AH56/9*12</f>
        <v>2192942.6666666665</v>
      </c>
      <c r="L56" s="4">
        <v>7359000000000</v>
      </c>
      <c r="M56" s="4">
        <v>4441000000000</v>
      </c>
      <c r="N56" s="4">
        <v>1592761</v>
      </c>
      <c r="O56" s="1" t="s">
        <v>486</v>
      </c>
      <c r="P56" s="4">
        <v>2462788317432</v>
      </c>
      <c r="Q56" s="4">
        <v>207522</v>
      </c>
      <c r="R56" s="4">
        <v>3156105</v>
      </c>
      <c r="S56" s="4">
        <v>0</v>
      </c>
      <c r="T56" s="4">
        <v>256480</v>
      </c>
      <c r="U56" s="4">
        <v>0</v>
      </c>
      <c r="V56" s="4">
        <v>126673</v>
      </c>
      <c r="W56" s="16">
        <f t="shared" si="22"/>
        <v>3746780</v>
      </c>
      <c r="X56" s="16">
        <f t="shared" si="23"/>
        <v>2961312</v>
      </c>
      <c r="Y56" s="4">
        <v>2777388</v>
      </c>
      <c r="Z56" s="4">
        <v>0</v>
      </c>
      <c r="AA56" s="4">
        <v>65021</v>
      </c>
      <c r="AB56" s="4">
        <v>60788</v>
      </c>
      <c r="AC56" s="4">
        <v>0</v>
      </c>
      <c r="AD56" s="4">
        <v>58115</v>
      </c>
      <c r="AE56" s="3" t="s">
        <v>22</v>
      </c>
      <c r="AF56" s="3" t="s">
        <v>158</v>
      </c>
      <c r="AG56" s="3" t="s">
        <v>34</v>
      </c>
      <c r="AH56" s="4">
        <v>1644707</v>
      </c>
      <c r="AI56" s="4">
        <v>1749505</v>
      </c>
      <c r="AJ56" s="4">
        <v>550240</v>
      </c>
      <c r="AK56" s="2" t="s">
        <v>157</v>
      </c>
    </row>
    <row r="57" spans="1:37" ht="15" customHeight="1">
      <c r="A57" s="19" t="s">
        <v>159</v>
      </c>
      <c r="B57" s="17">
        <f t="shared" si="15"/>
        <v>0.85178968490657192</v>
      </c>
      <c r="C57" s="17">
        <f t="shared" si="16"/>
        <v>0.67884700354508398</v>
      </c>
      <c r="D57" s="17">
        <f t="shared" si="17"/>
        <v>0.77161419208360271</v>
      </c>
      <c r="E57" s="17">
        <f t="shared" si="18"/>
        <v>0.14544656475142073</v>
      </c>
      <c r="F57" s="17">
        <f t="shared" si="19"/>
        <v>0.35245681650068067</v>
      </c>
      <c r="G57" s="17">
        <f t="shared" si="20"/>
        <v>0.24302788844621515</v>
      </c>
      <c r="H57" s="17">
        <f t="shared" si="21"/>
        <v>0.18617836711491906</v>
      </c>
      <c r="I57" s="4">
        <f>AJ57/9*12</f>
        <v>1488018.6666666667</v>
      </c>
      <c r="J57" s="4">
        <f>AI57/9*12</f>
        <v>6270568</v>
      </c>
      <c r="K57" s="4">
        <f>AH57/9*12</f>
        <v>8126558.666666667</v>
      </c>
      <c r="L57" s="4">
        <v>10230689664000</v>
      </c>
      <c r="M57" s="4">
        <v>8230458672000</v>
      </c>
      <c r="N57" s="4">
        <v>6008738</v>
      </c>
      <c r="O57" s="1" t="s">
        <v>486</v>
      </c>
      <c r="P57" s="4">
        <v>1904733096103</v>
      </c>
      <c r="Q57" s="4">
        <v>898358</v>
      </c>
      <c r="R57" s="4">
        <v>3848025</v>
      </c>
      <c r="S57" s="4">
        <v>1149826</v>
      </c>
      <c r="T57" s="4">
        <v>394566</v>
      </c>
      <c r="U57" s="4">
        <v>0</v>
      </c>
      <c r="V57" s="4">
        <v>185812</v>
      </c>
      <c r="W57" s="16">
        <f t="shared" si="22"/>
        <v>6476587</v>
      </c>
      <c r="X57" s="16">
        <f t="shared" si="23"/>
        <v>5516690</v>
      </c>
      <c r="Y57" s="4">
        <v>3930804</v>
      </c>
      <c r="Z57" s="4">
        <v>829614</v>
      </c>
      <c r="AA57" s="4">
        <v>4694</v>
      </c>
      <c r="AB57" s="4">
        <v>332849</v>
      </c>
      <c r="AC57" s="4">
        <v>0</v>
      </c>
      <c r="AD57" s="4">
        <v>418729</v>
      </c>
      <c r="AE57" s="3" t="s">
        <v>22</v>
      </c>
      <c r="AF57" s="3" t="s">
        <v>33</v>
      </c>
      <c r="AG57" s="3" t="s">
        <v>34</v>
      </c>
      <c r="AH57" s="4">
        <v>6094919</v>
      </c>
      <c r="AI57" s="4">
        <v>4702926</v>
      </c>
      <c r="AJ57" s="4">
        <v>1116014</v>
      </c>
      <c r="AK57" s="2" t="s">
        <v>160</v>
      </c>
    </row>
    <row r="58" spans="1:37" ht="15" customHeight="1">
      <c r="A58" s="19" t="s">
        <v>161</v>
      </c>
      <c r="B58" s="17">
        <f t="shared" si="15"/>
        <v>0.70004581270659305</v>
      </c>
      <c r="C58" s="17">
        <f t="shared" si="16"/>
        <v>0.23050514744718137</v>
      </c>
      <c r="D58" s="17">
        <f t="shared" si="17"/>
        <v>0.82293035089428035</v>
      </c>
      <c r="E58" s="17">
        <f t="shared" si="18"/>
        <v>0.22806440957886046</v>
      </c>
      <c r="F58" s="17">
        <f t="shared" si="19"/>
        <v>0.92229074963629565</v>
      </c>
      <c r="G58" s="17">
        <f t="shared" si="20"/>
        <v>2.5617647058823527</v>
      </c>
      <c r="H58" s="17">
        <f t="shared" si="21"/>
        <v>1.3852181544768787</v>
      </c>
      <c r="I58" s="4">
        <f>AJ58*4</f>
        <v>552372</v>
      </c>
      <c r="J58" s="4">
        <f>AI58*4</f>
        <v>4156980</v>
      </c>
      <c r="K58" s="4">
        <f>AH58*4</f>
        <v>5051436</v>
      </c>
      <c r="L58" s="4">
        <v>2422000000000</v>
      </c>
      <c r="M58" s="4">
        <v>680000000000</v>
      </c>
      <c r="N58" s="4">
        <v>2627821</v>
      </c>
      <c r="O58" s="1" t="s">
        <v>484</v>
      </c>
      <c r="P58" s="4">
        <v>3354998370143</v>
      </c>
      <c r="Q58" s="4">
        <v>140142</v>
      </c>
      <c r="R58" s="4">
        <v>367097</v>
      </c>
      <c r="S58" s="4">
        <v>163160</v>
      </c>
      <c r="T58" s="4">
        <v>234961</v>
      </c>
      <c r="U58" s="4">
        <v>0</v>
      </c>
      <c r="V58" s="4">
        <v>757934</v>
      </c>
      <c r="W58" s="16">
        <f t="shared" si="22"/>
        <v>1663294</v>
      </c>
      <c r="X58" s="16">
        <f t="shared" si="23"/>
        <v>1164382</v>
      </c>
      <c r="Y58" s="4">
        <v>71003</v>
      </c>
      <c r="Z58" s="4">
        <v>261763</v>
      </c>
      <c r="AA58" s="4">
        <v>831616</v>
      </c>
      <c r="AB58" s="4">
        <v>0</v>
      </c>
      <c r="AC58" s="4">
        <v>0</v>
      </c>
      <c r="AD58" s="4">
        <v>0</v>
      </c>
      <c r="AE58" s="3" t="s">
        <v>71</v>
      </c>
      <c r="AF58" s="3" t="s">
        <v>72</v>
      </c>
      <c r="AG58" s="3" t="s">
        <v>73</v>
      </c>
      <c r="AH58" s="4">
        <v>1262859</v>
      </c>
      <c r="AI58" s="4">
        <v>1039245</v>
      </c>
      <c r="AJ58" s="4">
        <v>138093</v>
      </c>
      <c r="AK58" s="2" t="s">
        <v>162</v>
      </c>
    </row>
    <row r="59" spans="1:37" ht="15" customHeight="1">
      <c r="A59" s="19" t="s">
        <v>163</v>
      </c>
      <c r="B59" s="17">
        <f t="shared" si="15"/>
        <v>1.1080265456291665</v>
      </c>
      <c r="C59" s="17">
        <f t="shared" si="16"/>
        <v>0.3388865954542748</v>
      </c>
      <c r="D59" s="17">
        <f t="shared" si="17"/>
        <v>0.81780157296359135</v>
      </c>
      <c r="E59" s="17">
        <f t="shared" si="18"/>
        <v>0.12855776799200119</v>
      </c>
      <c r="F59" s="17">
        <f t="shared" si="19"/>
        <v>1.0613999339176738</v>
      </c>
      <c r="G59" s="17">
        <f t="shared" si="20"/>
        <v>2.2633552014995315</v>
      </c>
      <c r="H59" s="17">
        <f t="shared" si="21"/>
        <v>0.11423445730175825</v>
      </c>
      <c r="I59" s="4">
        <f>AJ59/9*12</f>
        <v>1611497.3333333333</v>
      </c>
      <c r="J59" s="4">
        <f>AI59/9*12</f>
        <v>10200937.333333334</v>
      </c>
      <c r="K59" s="4">
        <f>AH59/9*12</f>
        <v>12473609.333333334</v>
      </c>
      <c r="L59" s="5">
        <v>12535200000000</v>
      </c>
      <c r="M59" s="4">
        <v>3841200000000</v>
      </c>
      <c r="N59" s="4">
        <v>6051038</v>
      </c>
      <c r="O59" s="1" t="s">
        <v>486</v>
      </c>
      <c r="P59" s="4">
        <v>1431951769169</v>
      </c>
      <c r="Q59" s="4">
        <v>431256</v>
      </c>
      <c r="R59" s="4">
        <v>2281674</v>
      </c>
      <c r="S59" s="4">
        <v>175676</v>
      </c>
      <c r="T59" s="4">
        <v>464561</v>
      </c>
      <c r="U59" s="4">
        <v>0</v>
      </c>
      <c r="V59" s="4">
        <v>461849</v>
      </c>
      <c r="W59" s="16">
        <f t="shared" si="22"/>
        <v>3815016</v>
      </c>
      <c r="X59" s="16">
        <f t="shared" si="23"/>
        <v>4227139</v>
      </c>
      <c r="Y59" s="4">
        <v>935971</v>
      </c>
      <c r="Z59" s="4">
        <v>1028752</v>
      </c>
      <c r="AA59" s="4">
        <v>2087216</v>
      </c>
      <c r="AB59" s="4">
        <v>0</v>
      </c>
      <c r="AC59" s="4">
        <v>175200</v>
      </c>
      <c r="AD59" s="4">
        <v>0</v>
      </c>
      <c r="AE59" s="1" t="s">
        <v>22</v>
      </c>
      <c r="AF59" s="1" t="s">
        <v>132</v>
      </c>
      <c r="AG59" s="1" t="s">
        <v>34</v>
      </c>
      <c r="AH59" s="5">
        <v>9355207</v>
      </c>
      <c r="AI59" s="5">
        <v>7650703</v>
      </c>
      <c r="AJ59" s="5">
        <v>1208623</v>
      </c>
      <c r="AK59" s="1" t="s">
        <v>164</v>
      </c>
    </row>
    <row r="60" spans="1:37" ht="15" customHeight="1">
      <c r="A60" s="19" t="s">
        <v>167</v>
      </c>
      <c r="B60" s="17">
        <f t="shared" si="15"/>
        <v>5.9061112753764862E-2</v>
      </c>
      <c r="C60" s="17">
        <f t="shared" si="16"/>
        <v>2.7409267418415352E-2</v>
      </c>
      <c r="D60" s="17">
        <f t="shared" si="17"/>
        <v>0.78085654544096783</v>
      </c>
      <c r="E60" s="17">
        <f t="shared" si="18"/>
        <v>9.7688060328726192E-2</v>
      </c>
      <c r="F60" s="17">
        <f t="shared" si="19"/>
        <v>13.686938758722803</v>
      </c>
      <c r="G60" s="17">
        <f t="shared" si="20"/>
        <v>4.6836518046709132</v>
      </c>
      <c r="H60" s="17">
        <f t="shared" si="21"/>
        <v>1.4308014513471237</v>
      </c>
      <c r="I60" s="4">
        <f>AJ60*1</f>
        <v>167367</v>
      </c>
      <c r="J60" s="4">
        <f>AI60*1</f>
        <v>836516</v>
      </c>
      <c r="K60" s="4">
        <f>AH60*1</f>
        <v>1071280</v>
      </c>
      <c r="L60" s="4">
        <v>1713280000000</v>
      </c>
      <c r="M60" s="4">
        <v>301440000000</v>
      </c>
      <c r="N60" s="4">
        <v>72941</v>
      </c>
      <c r="O60" s="1" t="s">
        <v>486</v>
      </c>
      <c r="P60" s="4">
        <v>2451363510564</v>
      </c>
      <c r="Q60" s="4">
        <v>32695</v>
      </c>
      <c r="R60" s="4">
        <v>11900</v>
      </c>
      <c r="S60" s="4">
        <v>0</v>
      </c>
      <c r="T60" s="4">
        <v>0</v>
      </c>
      <c r="U60" s="4">
        <v>434060</v>
      </c>
      <c r="V60" s="4">
        <v>18508</v>
      </c>
      <c r="W60" s="16">
        <f t="shared" si="22"/>
        <v>497163</v>
      </c>
      <c r="X60" s="16">
        <f t="shared" si="23"/>
        <v>29363</v>
      </c>
      <c r="Y60" s="4">
        <v>27508</v>
      </c>
      <c r="Z60" s="4">
        <v>0</v>
      </c>
      <c r="AA60" s="4">
        <v>1855</v>
      </c>
      <c r="AB60" s="4">
        <v>0</v>
      </c>
      <c r="AC60" s="4">
        <v>0</v>
      </c>
      <c r="AD60" s="4">
        <v>0</v>
      </c>
      <c r="AE60" s="3" t="s">
        <v>22</v>
      </c>
      <c r="AF60" s="3" t="s">
        <v>169</v>
      </c>
      <c r="AG60" s="3" t="s">
        <v>24</v>
      </c>
      <c r="AH60" s="4">
        <v>1071280</v>
      </c>
      <c r="AI60" s="4">
        <v>836516</v>
      </c>
      <c r="AJ60" s="4">
        <v>167367</v>
      </c>
      <c r="AK60" s="2" t="s">
        <v>168</v>
      </c>
    </row>
    <row r="61" spans="1:37" ht="15" customHeight="1">
      <c r="A61" s="19" t="s">
        <v>170</v>
      </c>
      <c r="B61" s="17">
        <f t="shared" si="15"/>
        <v>1.6758178293568837</v>
      </c>
      <c r="C61" s="17">
        <f t="shared" si="16"/>
        <v>0.47727537477870952</v>
      </c>
      <c r="D61" s="17">
        <f t="shared" si="17"/>
        <v>0.8936000905670779</v>
      </c>
      <c r="E61" s="17">
        <f t="shared" si="18"/>
        <v>6.046923417441346E-2</v>
      </c>
      <c r="F61" s="17">
        <f t="shared" si="19"/>
        <v>-2.974751824560801E-3</v>
      </c>
      <c r="G61" s="17">
        <f t="shared" si="20"/>
        <v>0.33405511811023619</v>
      </c>
      <c r="H61" s="17">
        <f t="shared" si="21"/>
        <v>0.42245788264423784</v>
      </c>
      <c r="I61" s="4">
        <f>AJ61*2</f>
        <v>102450</v>
      </c>
      <c r="J61" s="4">
        <f>AI61*2</f>
        <v>1089286</v>
      </c>
      <c r="K61" s="4">
        <f>AH61*2</f>
        <v>1218986</v>
      </c>
      <c r="L61" s="4">
        <v>1694250000000</v>
      </c>
      <c r="M61" s="4">
        <v>1270000000000</v>
      </c>
      <c r="N61" s="4">
        <v>1222623</v>
      </c>
      <c r="O61" s="1" t="s">
        <v>487</v>
      </c>
      <c r="P61" s="4">
        <v>715749267670</v>
      </c>
      <c r="Q61" s="4">
        <v>58691</v>
      </c>
      <c r="R61" s="4">
        <v>182460</v>
      </c>
      <c r="S61" s="4">
        <v>87818</v>
      </c>
      <c r="T61" s="4">
        <v>579</v>
      </c>
      <c r="U61" s="4">
        <v>0</v>
      </c>
      <c r="V61" s="4">
        <v>17621</v>
      </c>
      <c r="W61" s="16">
        <f t="shared" si="22"/>
        <v>347169</v>
      </c>
      <c r="X61" s="16">
        <f t="shared" si="23"/>
        <v>581792</v>
      </c>
      <c r="Y61" s="4">
        <v>509530</v>
      </c>
      <c r="Z61" s="4">
        <v>72262</v>
      </c>
      <c r="AA61" s="4">
        <v>0</v>
      </c>
      <c r="AB61" s="4">
        <v>0</v>
      </c>
      <c r="AC61" s="4">
        <v>0</v>
      </c>
      <c r="AD61" s="4">
        <v>0</v>
      </c>
      <c r="AE61" s="3" t="s">
        <v>40</v>
      </c>
      <c r="AF61" s="3" t="s">
        <v>23</v>
      </c>
      <c r="AG61" s="3" t="s">
        <v>42</v>
      </c>
      <c r="AH61" s="4">
        <v>609493</v>
      </c>
      <c r="AI61" s="4">
        <v>544643</v>
      </c>
      <c r="AJ61" s="4">
        <v>51225</v>
      </c>
      <c r="AK61" s="2" t="s">
        <v>171</v>
      </c>
    </row>
    <row r="62" spans="1:37" ht="15" customHeight="1">
      <c r="A62" s="19" t="s">
        <v>172</v>
      </c>
      <c r="B62" s="17">
        <f t="shared" si="15"/>
        <v>1.4059457163279019</v>
      </c>
      <c r="C62" s="17">
        <f t="shared" si="16"/>
        <v>0.54995502695662035</v>
      </c>
      <c r="D62" s="17">
        <f t="shared" si="17"/>
        <v>0.58222449354577188</v>
      </c>
      <c r="E62" s="17">
        <f t="shared" si="18"/>
        <v>0.16027525641885099</v>
      </c>
      <c r="F62" s="17">
        <f t="shared" si="19"/>
        <v>0.48763839539638298</v>
      </c>
      <c r="G62" s="17">
        <f t="shared" si="20"/>
        <v>0.30911234161996093</v>
      </c>
      <c r="H62" s="17">
        <f t="shared" si="21"/>
        <v>0.31306940798592209</v>
      </c>
      <c r="I62" s="4">
        <f>AJ62*1</f>
        <v>1195413</v>
      </c>
      <c r="J62" s="4">
        <f>AI62*1</f>
        <v>2782112</v>
      </c>
      <c r="K62" s="4">
        <f>AH62*1</f>
        <v>4778418</v>
      </c>
      <c r="L62" s="4">
        <v>7458500000000</v>
      </c>
      <c r="M62" s="4">
        <v>5697372000000</v>
      </c>
      <c r="N62" s="4">
        <v>3212083</v>
      </c>
      <c r="O62" s="1" t="s">
        <v>486</v>
      </c>
      <c r="P62" s="4">
        <v>2335028179463</v>
      </c>
      <c r="Q62" s="4">
        <v>738243</v>
      </c>
      <c r="R62" s="4">
        <v>481271</v>
      </c>
      <c r="S62" s="4">
        <v>99679</v>
      </c>
      <c r="T62" s="4">
        <v>0</v>
      </c>
      <c r="U62" s="4">
        <v>61758</v>
      </c>
      <c r="V62" s="4">
        <v>488193</v>
      </c>
      <c r="W62" s="16">
        <f t="shared" si="22"/>
        <v>1869144</v>
      </c>
      <c r="X62" s="16">
        <f t="shared" si="23"/>
        <v>2627915</v>
      </c>
      <c r="Y62" s="4">
        <v>70858</v>
      </c>
      <c r="Z62" s="4">
        <v>983876</v>
      </c>
      <c r="AA62" s="4">
        <v>73229</v>
      </c>
      <c r="AB62" s="4">
        <v>260490</v>
      </c>
      <c r="AC62" s="4">
        <v>1132598</v>
      </c>
      <c r="AD62" s="4">
        <v>106864</v>
      </c>
      <c r="AE62" s="3" t="s">
        <v>22</v>
      </c>
      <c r="AF62" s="3" t="s">
        <v>53</v>
      </c>
      <c r="AG62" s="3" t="s">
        <v>24</v>
      </c>
      <c r="AH62" s="4">
        <v>4778418</v>
      </c>
      <c r="AI62" s="4">
        <v>2782112</v>
      </c>
      <c r="AJ62" s="4">
        <v>1195413</v>
      </c>
      <c r="AK62" s="2" t="s">
        <v>173</v>
      </c>
    </row>
    <row r="63" spans="1:37" ht="15" customHeight="1">
      <c r="A63" s="19" t="s">
        <v>174</v>
      </c>
      <c r="B63" s="17">
        <f t="shared" si="15"/>
        <v>1.0698892222140923</v>
      </c>
      <c r="C63" s="17">
        <f t="shared" si="16"/>
        <v>0.42221809499521362</v>
      </c>
      <c r="D63" s="17">
        <f t="shared" si="17"/>
        <v>0.77804150450360543</v>
      </c>
      <c r="E63" s="17">
        <f t="shared" si="18"/>
        <v>0.23667429577464788</v>
      </c>
      <c r="F63" s="17">
        <f t="shared" si="19"/>
        <v>0.55995031482054702</v>
      </c>
      <c r="G63" s="17">
        <f t="shared" si="20"/>
        <v>0.32195500387897596</v>
      </c>
      <c r="H63" s="17">
        <f t="shared" si="21"/>
        <v>0.37778091967253519</v>
      </c>
      <c r="I63" s="4">
        <f>AJ63*1</f>
        <v>1613172</v>
      </c>
      <c r="J63" s="4">
        <f>AI63*1</f>
        <v>3368123</v>
      </c>
      <c r="K63" s="4">
        <f>AH63*1</f>
        <v>4328976</v>
      </c>
      <c r="L63" s="4">
        <v>6816000000000</v>
      </c>
      <c r="M63" s="4">
        <v>5156000000000</v>
      </c>
      <c r="N63" s="4">
        <v>2775073</v>
      </c>
      <c r="O63" s="1" t="s">
        <v>485</v>
      </c>
      <c r="P63" s="4">
        <v>2574954748488</v>
      </c>
      <c r="Q63" s="4">
        <v>44400</v>
      </c>
      <c r="R63" s="4">
        <v>463792</v>
      </c>
      <c r="S63" s="4">
        <v>1193412</v>
      </c>
      <c r="T63" s="4">
        <v>4711</v>
      </c>
      <c r="U63" s="4">
        <v>0</v>
      </c>
      <c r="V63" s="4">
        <v>2060</v>
      </c>
      <c r="W63" s="16">
        <f t="shared" si="22"/>
        <v>1708375</v>
      </c>
      <c r="X63" s="16">
        <f t="shared" si="23"/>
        <v>1827772</v>
      </c>
      <c r="Y63" s="4">
        <v>1131260</v>
      </c>
      <c r="Z63" s="4">
        <v>696512</v>
      </c>
      <c r="AA63" s="4">
        <v>0</v>
      </c>
      <c r="AB63" s="4">
        <v>0</v>
      </c>
      <c r="AC63" s="4">
        <v>0</v>
      </c>
      <c r="AD63" s="4">
        <v>0</v>
      </c>
      <c r="AE63" s="3" t="s">
        <v>22</v>
      </c>
      <c r="AF63" s="3" t="s">
        <v>41</v>
      </c>
      <c r="AG63" s="3" t="s">
        <v>24</v>
      </c>
      <c r="AH63" s="4">
        <v>4328976</v>
      </c>
      <c r="AI63" s="4">
        <v>3368123</v>
      </c>
      <c r="AJ63" s="4">
        <v>1613172</v>
      </c>
      <c r="AK63" s="2" t="s">
        <v>175</v>
      </c>
    </row>
    <row r="64" spans="1:37" ht="15" customHeight="1">
      <c r="A64" s="19" t="s">
        <v>176</v>
      </c>
      <c r="B64" s="17">
        <f t="shared" si="15"/>
        <v>3.4713838634816483</v>
      </c>
      <c r="C64" s="17">
        <f t="shared" si="16"/>
        <v>2.5327444040448355</v>
      </c>
      <c r="D64" s="17">
        <f t="shared" si="17"/>
        <v>0.47842507167390547</v>
      </c>
      <c r="E64" s="17">
        <f t="shared" si="18"/>
        <v>2.3332262201722121E-2</v>
      </c>
      <c r="F64" s="17">
        <f t="shared" si="19"/>
        <v>-8.7249904510869544E-2</v>
      </c>
      <c r="G64" s="17">
        <f t="shared" si="20"/>
        <v>1.8795991983967937</v>
      </c>
      <c r="H64" s="17">
        <f t="shared" si="21"/>
        <v>4.253324229370227E-2</v>
      </c>
      <c r="I64" s="4">
        <f>AJ64*1</f>
        <v>2313335</v>
      </c>
      <c r="J64" s="4">
        <f>AI64*1</f>
        <v>3070845</v>
      </c>
      <c r="K64" s="4">
        <f>AH64*1</f>
        <v>6418654</v>
      </c>
      <c r="L64" s="4">
        <v>99147480000000</v>
      </c>
      <c r="M64" s="4">
        <v>34431000000000</v>
      </c>
      <c r="N64" s="4">
        <v>7032214</v>
      </c>
      <c r="O64" s="1" t="s">
        <v>486</v>
      </c>
      <c r="P64" s="4">
        <v>4217063789650</v>
      </c>
      <c r="Q64" s="4">
        <v>35461</v>
      </c>
      <c r="R64" s="4">
        <v>268670</v>
      </c>
      <c r="S64" s="4">
        <v>1054604</v>
      </c>
      <c r="T64" s="4">
        <v>1728850</v>
      </c>
      <c r="U64" s="4">
        <v>0</v>
      </c>
      <c r="V64" s="4">
        <v>1595507</v>
      </c>
      <c r="W64" s="16">
        <f t="shared" si="22"/>
        <v>4683092</v>
      </c>
      <c r="X64" s="16">
        <f t="shared" si="23"/>
        <v>16256810</v>
      </c>
      <c r="Y64" s="4">
        <v>677816</v>
      </c>
      <c r="Z64" s="4">
        <v>1107921</v>
      </c>
      <c r="AA64" s="4">
        <v>0</v>
      </c>
      <c r="AB64" s="4">
        <v>0</v>
      </c>
      <c r="AC64" s="4">
        <v>14471073</v>
      </c>
      <c r="AD64" s="4">
        <v>0</v>
      </c>
      <c r="AE64" s="3" t="s">
        <v>22</v>
      </c>
      <c r="AF64" s="3" t="s">
        <v>53</v>
      </c>
      <c r="AG64" s="3" t="s">
        <v>24</v>
      </c>
      <c r="AH64" s="4">
        <v>6418654</v>
      </c>
      <c r="AI64" s="4">
        <v>3070845</v>
      </c>
      <c r="AJ64" s="4">
        <v>2313335</v>
      </c>
      <c r="AK64" s="2" t="s">
        <v>177</v>
      </c>
    </row>
    <row r="65" spans="1:37" ht="15" customHeight="1">
      <c r="A65" s="19" t="s">
        <v>178</v>
      </c>
      <c r="B65" s="17">
        <f t="shared" si="15"/>
        <v>1.9034189555449743</v>
      </c>
      <c r="C65" s="17">
        <f t="shared" si="16"/>
        <v>4.3724301599011621</v>
      </c>
      <c r="D65" s="17">
        <f t="shared" si="17"/>
        <v>0.40968012970696205</v>
      </c>
      <c r="E65" s="17">
        <f t="shared" si="18"/>
        <v>6.2019583129640059E-2</v>
      </c>
      <c r="F65" s="17">
        <f t="shared" si="19"/>
        <v>-0.46517043014120302</v>
      </c>
      <c r="G65" s="17">
        <f t="shared" si="20"/>
        <v>-0.14872868680825604</v>
      </c>
      <c r="H65" s="17">
        <f t="shared" si="21"/>
        <v>0.16051586993035427</v>
      </c>
      <c r="I65" s="4">
        <f>AJ65*1</f>
        <v>642443</v>
      </c>
      <c r="J65" s="4">
        <f>AI65*1</f>
        <v>783562</v>
      </c>
      <c r="K65" s="4">
        <f>AH65*1</f>
        <v>1912619</v>
      </c>
      <c r="L65" s="4">
        <v>10358712000000</v>
      </c>
      <c r="M65" s="4">
        <v>12168520000000</v>
      </c>
      <c r="N65" s="4">
        <v>3576128</v>
      </c>
      <c r="O65" s="1" t="s">
        <v>486</v>
      </c>
      <c r="P65" s="4">
        <v>1662737668038</v>
      </c>
      <c r="Q65" s="4">
        <v>27761</v>
      </c>
      <c r="R65" s="4">
        <v>4365803</v>
      </c>
      <c r="S65" s="4">
        <v>0</v>
      </c>
      <c r="T65" s="4">
        <v>0</v>
      </c>
      <c r="U65" s="4">
        <v>0</v>
      </c>
      <c r="V65" s="4">
        <v>0</v>
      </c>
      <c r="W65" s="16">
        <f t="shared" si="22"/>
        <v>4393564</v>
      </c>
      <c r="X65" s="16">
        <f t="shared" si="23"/>
        <v>8362793</v>
      </c>
      <c r="Y65" s="4">
        <v>5602472</v>
      </c>
      <c r="Z65" s="4">
        <v>0</v>
      </c>
      <c r="AA65" s="4">
        <v>0</v>
      </c>
      <c r="AB65" s="4">
        <v>2022148</v>
      </c>
      <c r="AC65" s="4">
        <v>0</v>
      </c>
      <c r="AD65" s="4">
        <v>738173</v>
      </c>
      <c r="AE65" s="3" t="s">
        <v>22</v>
      </c>
      <c r="AF65" s="3" t="s">
        <v>23</v>
      </c>
      <c r="AG65" s="3" t="s">
        <v>24</v>
      </c>
      <c r="AH65" s="4">
        <v>1912619</v>
      </c>
      <c r="AI65" s="4">
        <v>783562</v>
      </c>
      <c r="AJ65" s="4">
        <v>642443</v>
      </c>
      <c r="AK65" s="2" t="s">
        <v>179</v>
      </c>
    </row>
    <row r="66" spans="1:37" ht="15" customHeight="1">
      <c r="A66" s="19" t="s">
        <v>180</v>
      </c>
      <c r="B66" s="17">
        <f t="shared" ref="B66:B97" si="24">X66/W66</f>
        <v>3.0781918366348857</v>
      </c>
      <c r="C66" s="17">
        <f t="shared" ref="C66:C97" si="25">X66/K66</f>
        <v>5.0311461030233575</v>
      </c>
      <c r="D66" s="17">
        <f t="shared" ref="D66:D97" si="26">J66/K66</f>
        <v>0.35623134275568386</v>
      </c>
      <c r="E66" s="17">
        <f t="shared" ref="E66:E97" si="27">(I66*1000000)/L66</f>
        <v>0.2039760317332813</v>
      </c>
      <c r="F66" s="17">
        <f t="shared" ref="F66:F97" si="28">(K66-N66)/N66</f>
        <v>1.2347635149554916</v>
      </c>
      <c r="G66" s="17">
        <f t="shared" ref="G66:G97" si="29">(L66-M66)/M66</f>
        <v>-0.29104000000000002</v>
      </c>
      <c r="H66" s="17">
        <f t="shared" ref="H66:H97" si="30">P66/L66</f>
        <v>0.82693178097829623</v>
      </c>
      <c r="I66" s="4">
        <f>AJ66*1</f>
        <v>853204</v>
      </c>
      <c r="J66" s="4">
        <f>AI66*1</f>
        <v>1007180</v>
      </c>
      <c r="K66" s="4">
        <f>AH66*1</f>
        <v>2827320</v>
      </c>
      <c r="L66" s="4">
        <v>4182864000000</v>
      </c>
      <c r="M66" s="4">
        <v>5900000000000</v>
      </c>
      <c r="N66" s="4">
        <v>1265154</v>
      </c>
      <c r="O66" s="1" t="s">
        <v>491</v>
      </c>
      <c r="P66" s="4">
        <v>3458943177110</v>
      </c>
      <c r="Q66" s="4">
        <v>6351</v>
      </c>
      <c r="R66" s="4">
        <v>4198957</v>
      </c>
      <c r="S66" s="4">
        <v>323692</v>
      </c>
      <c r="T66" s="4">
        <v>59766</v>
      </c>
      <c r="U66" s="4">
        <v>0</v>
      </c>
      <c r="V66" s="4">
        <v>32343</v>
      </c>
      <c r="W66" s="16">
        <f t="shared" ref="W66:W97" si="31">V66+U66+T66+S66+R66+Q66</f>
        <v>4621109</v>
      </c>
      <c r="X66" s="16">
        <f t="shared" ref="X66:X97" si="32">Y66+Z66+AA66+AB66+AC66+AD66</f>
        <v>14224660</v>
      </c>
      <c r="Y66" s="4">
        <v>303962</v>
      </c>
      <c r="Z66" s="4">
        <v>63994</v>
      </c>
      <c r="AA66" s="4">
        <v>251364</v>
      </c>
      <c r="AB66" s="4">
        <v>6921847</v>
      </c>
      <c r="AC66" s="4">
        <v>0</v>
      </c>
      <c r="AD66" s="4">
        <v>6683493</v>
      </c>
      <c r="AE66" s="3" t="s">
        <v>33</v>
      </c>
      <c r="AF66" s="3" t="s">
        <v>182</v>
      </c>
      <c r="AG66" s="3" t="s">
        <v>24</v>
      </c>
      <c r="AH66" s="4">
        <v>2827320</v>
      </c>
      <c r="AI66" s="4">
        <v>1007180</v>
      </c>
      <c r="AJ66" s="4">
        <v>853204</v>
      </c>
      <c r="AK66" s="2" t="s">
        <v>181</v>
      </c>
    </row>
    <row r="67" spans="1:37" ht="15" customHeight="1">
      <c r="A67" s="19" t="s">
        <v>183</v>
      </c>
      <c r="B67" s="17">
        <f t="shared" si="24"/>
        <v>2.7442540495092968E-2</v>
      </c>
      <c r="C67" s="17">
        <f t="shared" si="25"/>
        <v>3.9958289320440939E-2</v>
      </c>
      <c r="D67" s="17">
        <f t="shared" si="26"/>
        <v>0.30632431407600008</v>
      </c>
      <c r="E67" s="17">
        <f t="shared" si="27"/>
        <v>0.13433739387227758</v>
      </c>
      <c r="F67" s="17">
        <f t="shared" si="28"/>
        <v>0.94747447041944466</v>
      </c>
      <c r="G67" s="17">
        <f t="shared" si="29"/>
        <v>3.8936774193548387</v>
      </c>
      <c r="H67" s="17">
        <f t="shared" si="30"/>
        <v>1.5251476951692771</v>
      </c>
      <c r="I67" s="4">
        <f>AJ67*4</f>
        <v>509488</v>
      </c>
      <c r="J67" s="4">
        <f>AI67*4</f>
        <v>226196</v>
      </c>
      <c r="K67" s="4">
        <f>AH67*4</f>
        <v>738420</v>
      </c>
      <c r="L67" s="4">
        <v>3792600000000</v>
      </c>
      <c r="M67" s="4">
        <v>775000000000</v>
      </c>
      <c r="N67" s="4">
        <v>379168</v>
      </c>
      <c r="O67" s="1" t="s">
        <v>484</v>
      </c>
      <c r="P67" s="4">
        <v>5784275148699</v>
      </c>
      <c r="Q67" s="4">
        <v>133960</v>
      </c>
      <c r="R67" s="4">
        <v>552820</v>
      </c>
      <c r="S67" s="4">
        <v>0</v>
      </c>
      <c r="T67" s="4">
        <v>0</v>
      </c>
      <c r="U67" s="4">
        <v>12749</v>
      </c>
      <c r="V67" s="4">
        <v>375663</v>
      </c>
      <c r="W67" s="16">
        <f t="shared" si="31"/>
        <v>1075192</v>
      </c>
      <c r="X67" s="16">
        <f t="shared" si="32"/>
        <v>29506</v>
      </c>
      <c r="Y67" s="4">
        <v>29506</v>
      </c>
      <c r="Z67" s="4">
        <v>0</v>
      </c>
      <c r="AA67" s="4">
        <v>0</v>
      </c>
      <c r="AB67" s="4">
        <v>0</v>
      </c>
      <c r="AC67" s="4">
        <v>0</v>
      </c>
      <c r="AD67" s="4">
        <v>0</v>
      </c>
      <c r="AE67" s="3" t="s">
        <v>71</v>
      </c>
      <c r="AF67" s="3" t="s">
        <v>72</v>
      </c>
      <c r="AG67" s="3" t="s">
        <v>73</v>
      </c>
      <c r="AH67" s="4">
        <v>184605</v>
      </c>
      <c r="AI67" s="4">
        <v>56549</v>
      </c>
      <c r="AJ67" s="4">
        <v>127372</v>
      </c>
      <c r="AK67" s="2" t="s">
        <v>184</v>
      </c>
    </row>
    <row r="68" spans="1:37" ht="15" customHeight="1">
      <c r="A68" s="19" t="s">
        <v>165</v>
      </c>
      <c r="B68" s="17">
        <f t="shared" si="24"/>
        <v>0.82678441665861968</v>
      </c>
      <c r="C68" s="17">
        <f t="shared" si="25"/>
        <v>1.1301242600394645</v>
      </c>
      <c r="D68" s="17">
        <f t="shared" si="26"/>
        <v>0.8</v>
      </c>
      <c r="E68" s="17">
        <f t="shared" si="27"/>
        <v>0.13926200539675718</v>
      </c>
      <c r="F68" s="17">
        <f t="shared" si="28"/>
        <v>0.82018678488675156</v>
      </c>
      <c r="G68" s="17">
        <f t="shared" si="29"/>
        <v>-0.48319111162018213</v>
      </c>
      <c r="H68" s="17">
        <f t="shared" si="30"/>
        <v>2.6082725282523821E-2</v>
      </c>
      <c r="I68" s="4">
        <f>AJ68*4</f>
        <v>373240</v>
      </c>
      <c r="J68" s="4">
        <f>AI68*4</f>
        <v>3000160</v>
      </c>
      <c r="K68" s="4">
        <f>AH68*4</f>
        <v>3750200</v>
      </c>
      <c r="L68" s="4">
        <v>2680128000000</v>
      </c>
      <c r="M68" s="4">
        <v>5185917000000</v>
      </c>
      <c r="N68" s="4">
        <v>2060338</v>
      </c>
      <c r="O68" s="1" t="s">
        <v>484</v>
      </c>
      <c r="P68" s="4">
        <v>69905042346</v>
      </c>
      <c r="Q68" s="4">
        <v>112789</v>
      </c>
      <c r="R68" s="4">
        <v>1309854</v>
      </c>
      <c r="S68" s="4">
        <v>679883</v>
      </c>
      <c r="T68" s="4">
        <v>0</v>
      </c>
      <c r="U68" s="4">
        <v>2219220</v>
      </c>
      <c r="V68" s="4">
        <v>804369</v>
      </c>
      <c r="W68" s="16">
        <f t="shared" si="31"/>
        <v>5126115</v>
      </c>
      <c r="X68" s="16">
        <f t="shared" si="32"/>
        <v>4238192</v>
      </c>
      <c r="Y68" s="4">
        <v>1218095</v>
      </c>
      <c r="Z68" s="4">
        <v>1396178</v>
      </c>
      <c r="AA68" s="4">
        <v>283877</v>
      </c>
      <c r="AB68" s="4">
        <v>1239309</v>
      </c>
      <c r="AC68" s="4">
        <v>100733</v>
      </c>
      <c r="AD68" s="4">
        <v>0</v>
      </c>
      <c r="AE68" s="3" t="s">
        <v>71</v>
      </c>
      <c r="AF68" s="3" t="s">
        <v>81</v>
      </c>
      <c r="AG68" s="3" t="s">
        <v>73</v>
      </c>
      <c r="AH68" s="4">
        <v>937550</v>
      </c>
      <c r="AI68" s="4">
        <v>750040</v>
      </c>
      <c r="AJ68" s="4">
        <v>93310</v>
      </c>
      <c r="AK68" s="2" t="s">
        <v>166</v>
      </c>
    </row>
    <row r="69" spans="1:37" ht="15" customHeight="1">
      <c r="A69" s="19" t="s">
        <v>185</v>
      </c>
      <c r="B69" s="17">
        <f t="shared" si="24"/>
        <v>0.6589854659557397</v>
      </c>
      <c r="C69" s="17">
        <f t="shared" si="25"/>
        <v>0.35320291817030158</v>
      </c>
      <c r="D69" s="17">
        <f t="shared" si="26"/>
        <v>0.63497661154368357</v>
      </c>
      <c r="E69" s="17">
        <f t="shared" si="27"/>
        <v>0.12100624704899575</v>
      </c>
      <c r="F69" s="17">
        <f t="shared" si="28"/>
        <v>3.6505694775866768</v>
      </c>
      <c r="G69" s="17">
        <f t="shared" si="29"/>
        <v>3.0116277904994302</v>
      </c>
      <c r="H69" s="17">
        <f t="shared" si="30"/>
        <v>8.069633130970108E-2</v>
      </c>
      <c r="I69" s="4">
        <f>AJ69*1</f>
        <v>26653320</v>
      </c>
      <c r="J69" s="4">
        <f>AI69*1</f>
        <v>44705141</v>
      </c>
      <c r="K69" s="4">
        <f>AH69*1</f>
        <v>70404390</v>
      </c>
      <c r="L69" s="4">
        <v>220264000000000</v>
      </c>
      <c r="M69" s="4">
        <v>54906390000000</v>
      </c>
      <c r="N69" s="4">
        <v>15138875</v>
      </c>
      <c r="O69" s="1" t="s">
        <v>486</v>
      </c>
      <c r="P69" s="4">
        <v>17774496719600</v>
      </c>
      <c r="Q69" s="4">
        <v>3874497</v>
      </c>
      <c r="R69" s="4">
        <v>10122815</v>
      </c>
      <c r="S69" s="4">
        <v>0</v>
      </c>
      <c r="T69" s="4">
        <v>9457740</v>
      </c>
      <c r="U69" s="4">
        <v>0</v>
      </c>
      <c r="V69" s="4">
        <v>14280281</v>
      </c>
      <c r="W69" s="16">
        <f t="shared" si="31"/>
        <v>37735333</v>
      </c>
      <c r="X69" s="16">
        <f t="shared" si="32"/>
        <v>24867036</v>
      </c>
      <c r="Y69" s="4">
        <v>19595324</v>
      </c>
      <c r="Z69" s="4">
        <v>0</v>
      </c>
      <c r="AA69" s="4">
        <v>1364625</v>
      </c>
      <c r="AB69" s="4">
        <v>3754613</v>
      </c>
      <c r="AC69" s="4">
        <v>0</v>
      </c>
      <c r="AD69" s="4">
        <v>152474</v>
      </c>
      <c r="AE69" s="3" t="s">
        <v>22</v>
      </c>
      <c r="AF69" s="3" t="s">
        <v>72</v>
      </c>
      <c r="AG69" s="3" t="s">
        <v>24</v>
      </c>
      <c r="AH69" s="4">
        <v>70404390</v>
      </c>
      <c r="AI69" s="4">
        <v>44705141</v>
      </c>
      <c r="AJ69" s="4">
        <v>26653320</v>
      </c>
      <c r="AK69" s="2" t="s">
        <v>186</v>
      </c>
    </row>
    <row r="70" spans="1:37" ht="15" customHeight="1">
      <c r="A70" s="19" t="s">
        <v>187</v>
      </c>
      <c r="B70" s="17">
        <f t="shared" si="24"/>
        <v>0.29711553932624102</v>
      </c>
      <c r="C70" s="17">
        <f t="shared" si="25"/>
        <v>0.41514555313238671</v>
      </c>
      <c r="D70" s="17">
        <f t="shared" si="26"/>
        <v>0.49394073722194765</v>
      </c>
      <c r="E70" s="17">
        <f t="shared" si="27"/>
        <v>8.4595497013325166E-2</v>
      </c>
      <c r="F70" s="17">
        <f t="shared" si="28"/>
        <v>0.12668391094510817</v>
      </c>
      <c r="G70" s="17">
        <f t="shared" si="29"/>
        <v>3.18525641025641</v>
      </c>
      <c r="H70" s="17">
        <f t="shared" si="30"/>
        <v>0.52446080249119309</v>
      </c>
      <c r="I70" s="4">
        <f>AJ70/9*12</f>
        <v>552324</v>
      </c>
      <c r="J70" s="4">
        <f>AI70/9*12</f>
        <v>518510.66666666663</v>
      </c>
      <c r="K70" s="4">
        <f>AH70/9*12</f>
        <v>1049742.6666666667</v>
      </c>
      <c r="L70" s="4">
        <v>6529000000000</v>
      </c>
      <c r="M70" s="4">
        <v>1560000000000</v>
      </c>
      <c r="N70" s="4">
        <v>931710</v>
      </c>
      <c r="O70" s="1" t="s">
        <v>486</v>
      </c>
      <c r="P70" s="4">
        <v>3424204579465</v>
      </c>
      <c r="Q70" s="4">
        <v>88129</v>
      </c>
      <c r="R70" s="4">
        <v>313897</v>
      </c>
      <c r="S70" s="4">
        <v>295356</v>
      </c>
      <c r="T70" s="4">
        <v>0</v>
      </c>
      <c r="U70" s="4">
        <v>114914</v>
      </c>
      <c r="V70" s="4">
        <v>654460</v>
      </c>
      <c r="W70" s="16">
        <f t="shared" si="31"/>
        <v>1466756</v>
      </c>
      <c r="X70" s="16">
        <f t="shared" si="32"/>
        <v>435796</v>
      </c>
      <c r="Y70" s="4">
        <v>50421</v>
      </c>
      <c r="Z70" s="4">
        <v>99834</v>
      </c>
      <c r="AA70" s="4">
        <v>174752</v>
      </c>
      <c r="AB70" s="4">
        <v>110789</v>
      </c>
      <c r="AC70" s="4">
        <v>0</v>
      </c>
      <c r="AD70" s="4">
        <v>0</v>
      </c>
      <c r="AE70" s="3" t="s">
        <v>22</v>
      </c>
      <c r="AF70" s="3" t="s">
        <v>189</v>
      </c>
      <c r="AG70" s="3" t="s">
        <v>34</v>
      </c>
      <c r="AH70" s="4">
        <v>787307</v>
      </c>
      <c r="AI70" s="4">
        <v>388883</v>
      </c>
      <c r="AJ70" s="4">
        <v>414243</v>
      </c>
      <c r="AK70" s="2" t="s">
        <v>188</v>
      </c>
    </row>
    <row r="71" spans="1:37" ht="15" customHeight="1">
      <c r="A71" s="19" t="s">
        <v>190</v>
      </c>
      <c r="B71" s="17">
        <f t="shared" si="24"/>
        <v>0.66854156157276612</v>
      </c>
      <c r="C71" s="17">
        <f t="shared" si="25"/>
        <v>1.5632906597585778</v>
      </c>
      <c r="D71" s="17">
        <f t="shared" si="26"/>
        <v>0.92176383933318073</v>
      </c>
      <c r="E71" s="17">
        <f t="shared" si="27"/>
        <v>7.9768084043406837E-2</v>
      </c>
      <c r="F71" s="17">
        <f t="shared" si="28"/>
        <v>6.6829573749891943E-2</v>
      </c>
      <c r="G71" s="17">
        <f t="shared" si="29"/>
        <v>0.75530586766541818</v>
      </c>
      <c r="H71" s="17">
        <f t="shared" si="30"/>
        <v>0.41238054058372681</v>
      </c>
      <c r="I71" s="4">
        <f>AJ71*1</f>
        <v>1461032</v>
      </c>
      <c r="J71" s="4">
        <f>AI71*1</f>
        <v>6996135</v>
      </c>
      <c r="K71" s="4">
        <f>AH71*1</f>
        <v>7589943</v>
      </c>
      <c r="L71" s="4">
        <v>18315997150000</v>
      </c>
      <c r="M71" s="4">
        <v>10434647025000</v>
      </c>
      <c r="N71" s="4">
        <v>7114485</v>
      </c>
      <c r="O71" s="1" t="s">
        <v>486</v>
      </c>
      <c r="P71" s="4">
        <v>7553160806047</v>
      </c>
      <c r="Q71" s="4">
        <v>925318</v>
      </c>
      <c r="R71" s="4">
        <v>14709841</v>
      </c>
      <c r="S71" s="4">
        <v>0</v>
      </c>
      <c r="T71" s="4">
        <v>0</v>
      </c>
      <c r="U71" s="4">
        <v>286116</v>
      </c>
      <c r="V71" s="4">
        <v>1826742</v>
      </c>
      <c r="W71" s="16">
        <f t="shared" si="31"/>
        <v>17748017</v>
      </c>
      <c r="X71" s="16">
        <f t="shared" si="32"/>
        <v>11865287</v>
      </c>
      <c r="Y71" s="4">
        <v>9924990</v>
      </c>
      <c r="Z71" s="4">
        <v>0</v>
      </c>
      <c r="AA71" s="4">
        <v>255515</v>
      </c>
      <c r="AB71" s="4">
        <v>1684782</v>
      </c>
      <c r="AC71" s="4">
        <v>0</v>
      </c>
      <c r="AD71" s="4">
        <v>0</v>
      </c>
      <c r="AE71" s="3" t="s">
        <v>22</v>
      </c>
      <c r="AF71" s="3" t="s">
        <v>53</v>
      </c>
      <c r="AG71" s="3" t="s">
        <v>24</v>
      </c>
      <c r="AH71" s="4">
        <v>7589943</v>
      </c>
      <c r="AI71" s="4">
        <v>6996135</v>
      </c>
      <c r="AJ71" s="4">
        <v>1461032</v>
      </c>
      <c r="AK71" s="2" t="s">
        <v>191</v>
      </c>
    </row>
    <row r="72" spans="1:37" ht="15" customHeight="1">
      <c r="A72" s="19" t="s">
        <v>192</v>
      </c>
      <c r="B72" s="17">
        <f t="shared" si="24"/>
        <v>0.77519240203593553</v>
      </c>
      <c r="C72" s="17">
        <f t="shared" si="25"/>
        <v>0.54808432302750665</v>
      </c>
      <c r="D72" s="17">
        <f t="shared" si="26"/>
        <v>0.28219471833912035</v>
      </c>
      <c r="E72" s="17">
        <f t="shared" si="27"/>
        <v>0.14484578188066979</v>
      </c>
      <c r="F72" s="17">
        <f t="shared" si="28"/>
        <v>1.1853145886876775</v>
      </c>
      <c r="G72" s="17">
        <f t="shared" si="29"/>
        <v>2.1187526485031283</v>
      </c>
      <c r="H72" s="17">
        <f t="shared" si="30"/>
        <v>0.29644194925420614</v>
      </c>
      <c r="I72" s="4">
        <f>AJ72*1</f>
        <v>906119</v>
      </c>
      <c r="J72" s="4">
        <f>AI72*1</f>
        <v>312411</v>
      </c>
      <c r="K72" s="4">
        <f>AH72*1</f>
        <v>1107076</v>
      </c>
      <c r="L72" s="4">
        <v>6255750000000</v>
      </c>
      <c r="M72" s="4">
        <v>2005850000000</v>
      </c>
      <c r="N72" s="4">
        <v>506598</v>
      </c>
      <c r="O72" s="1" t="s">
        <v>486</v>
      </c>
      <c r="P72" s="4">
        <v>1854466724047</v>
      </c>
      <c r="Q72" s="4">
        <v>332974</v>
      </c>
      <c r="R72" s="4">
        <v>275621</v>
      </c>
      <c r="S72" s="4">
        <v>0</v>
      </c>
      <c r="T72" s="4">
        <v>63899</v>
      </c>
      <c r="U72" s="4">
        <v>0</v>
      </c>
      <c r="V72" s="4">
        <v>110242</v>
      </c>
      <c r="W72" s="16">
        <f t="shared" si="31"/>
        <v>782736</v>
      </c>
      <c r="X72" s="16">
        <f t="shared" si="32"/>
        <v>606771</v>
      </c>
      <c r="Y72" s="4">
        <v>220149</v>
      </c>
      <c r="Z72" s="4">
        <v>0</v>
      </c>
      <c r="AA72" s="4">
        <v>226755</v>
      </c>
      <c r="AB72" s="4">
        <v>0</v>
      </c>
      <c r="AC72" s="4">
        <v>0</v>
      </c>
      <c r="AD72" s="4">
        <v>159867</v>
      </c>
      <c r="AE72" s="3" t="s">
        <v>22</v>
      </c>
      <c r="AF72" s="3" t="s">
        <v>23</v>
      </c>
      <c r="AG72" s="3" t="s">
        <v>24</v>
      </c>
      <c r="AH72" s="4">
        <v>1107076</v>
      </c>
      <c r="AI72" s="4">
        <v>312411</v>
      </c>
      <c r="AJ72" s="4">
        <v>906119</v>
      </c>
      <c r="AK72" s="2" t="s">
        <v>193</v>
      </c>
    </row>
    <row r="73" spans="1:37" ht="15" customHeight="1">
      <c r="A73" s="19" t="s">
        <v>194</v>
      </c>
      <c r="B73" s="17">
        <f t="shared" si="24"/>
        <v>0.25683769925312749</v>
      </c>
      <c r="C73" s="17">
        <f t="shared" si="25"/>
        <v>0.10813958564445464</v>
      </c>
      <c r="D73" s="17">
        <f t="shared" si="26"/>
        <v>0.55036744209681243</v>
      </c>
      <c r="E73" s="17">
        <f t="shared" si="27"/>
        <v>0.11023203207912559</v>
      </c>
      <c r="F73" s="17">
        <f t="shared" si="28"/>
        <v>1.1941886962434451</v>
      </c>
      <c r="G73" s="17">
        <f t="shared" si="29"/>
        <v>1.2504308859014133</v>
      </c>
      <c r="H73" s="17">
        <f t="shared" si="30"/>
        <v>2.4075768515218986E-2</v>
      </c>
      <c r="I73" s="4">
        <f>AJ73*1</f>
        <v>12090117</v>
      </c>
      <c r="J73" s="4">
        <f>AI73*1</f>
        <v>13527767</v>
      </c>
      <c r="K73" s="4">
        <f>AH73*1</f>
        <v>24579519</v>
      </c>
      <c r="L73" s="5">
        <v>109678800000000</v>
      </c>
      <c r="M73" s="4">
        <v>48736800000000</v>
      </c>
      <c r="N73" s="4">
        <v>11202099</v>
      </c>
      <c r="O73" s="1" t="s">
        <v>485</v>
      </c>
      <c r="P73" s="4">
        <v>2640601399827</v>
      </c>
      <c r="Q73" s="4">
        <v>962262</v>
      </c>
      <c r="R73" s="4">
        <v>4333591</v>
      </c>
      <c r="S73" s="4">
        <v>2849303</v>
      </c>
      <c r="T73" s="4">
        <v>1872219</v>
      </c>
      <c r="U73" s="4">
        <v>0</v>
      </c>
      <c r="V73" s="4">
        <v>331647</v>
      </c>
      <c r="W73" s="16">
        <f t="shared" si="31"/>
        <v>10349022</v>
      </c>
      <c r="X73" s="16">
        <f t="shared" si="32"/>
        <v>2658019</v>
      </c>
      <c r="Y73" s="4">
        <v>1427517</v>
      </c>
      <c r="Z73" s="4">
        <v>1230006</v>
      </c>
      <c r="AA73" s="4">
        <v>496</v>
      </c>
      <c r="AB73" s="4">
        <v>0</v>
      </c>
      <c r="AC73" s="4">
        <v>0</v>
      </c>
      <c r="AD73" s="4">
        <v>0</v>
      </c>
      <c r="AE73" s="1" t="s">
        <v>22</v>
      </c>
      <c r="AF73" s="1" t="s">
        <v>196</v>
      </c>
      <c r="AG73" s="1" t="s">
        <v>24</v>
      </c>
      <c r="AH73" s="5">
        <v>24579519</v>
      </c>
      <c r="AI73" s="5">
        <v>13527767</v>
      </c>
      <c r="AJ73" s="5">
        <v>12090117</v>
      </c>
      <c r="AK73" s="1" t="s">
        <v>195</v>
      </c>
    </row>
    <row r="74" spans="1:37" ht="15" customHeight="1">
      <c r="A74" s="19" t="s">
        <v>197</v>
      </c>
      <c r="B74" s="17">
        <f t="shared" si="24"/>
        <v>0.38446516209010478</v>
      </c>
      <c r="C74" s="17">
        <f t="shared" si="25"/>
        <v>0.30197171622127938</v>
      </c>
      <c r="D74" s="17">
        <f t="shared" si="26"/>
        <v>0.64921918291575376</v>
      </c>
      <c r="E74" s="17">
        <f t="shared" si="27"/>
        <v>8.4597177969959039E-2</v>
      </c>
      <c r="F74" s="17">
        <f t="shared" si="28"/>
        <v>1.5316932484639554</v>
      </c>
      <c r="G74" s="17">
        <f t="shared" si="29"/>
        <v>0.96674979218620116</v>
      </c>
      <c r="H74" s="17">
        <f t="shared" si="30"/>
        <v>0.44780283658235254</v>
      </c>
      <c r="I74" s="4">
        <f>AJ74*1</f>
        <v>260204</v>
      </c>
      <c r="J74" s="4">
        <f>AI74*1</f>
        <v>1070839</v>
      </c>
      <c r="K74" s="4">
        <f>AH74*1</f>
        <v>1649426</v>
      </c>
      <c r="L74" s="4">
        <v>3075800000000</v>
      </c>
      <c r="M74" s="4">
        <v>1563900000000</v>
      </c>
      <c r="N74" s="4">
        <v>651511</v>
      </c>
      <c r="O74" s="1" t="s">
        <v>486</v>
      </c>
      <c r="P74" s="4">
        <v>1377351964760</v>
      </c>
      <c r="Q74" s="4">
        <v>93900</v>
      </c>
      <c r="R74" s="4">
        <v>684897</v>
      </c>
      <c r="S74" s="4">
        <v>0</v>
      </c>
      <c r="T74" s="4">
        <v>0</v>
      </c>
      <c r="U74" s="4">
        <v>200489</v>
      </c>
      <c r="V74" s="4">
        <v>316228</v>
      </c>
      <c r="W74" s="16">
        <f t="shared" si="31"/>
        <v>1295514</v>
      </c>
      <c r="X74" s="16">
        <f t="shared" si="32"/>
        <v>498080</v>
      </c>
      <c r="Y74" s="4">
        <v>414527</v>
      </c>
      <c r="Z74" s="4">
        <v>0</v>
      </c>
      <c r="AA74" s="4">
        <v>61952</v>
      </c>
      <c r="AB74" s="4">
        <v>21601</v>
      </c>
      <c r="AC74" s="4">
        <v>0</v>
      </c>
      <c r="AD74" s="4">
        <v>0</v>
      </c>
      <c r="AE74" s="3" t="s">
        <v>22</v>
      </c>
      <c r="AF74" s="3" t="s">
        <v>199</v>
      </c>
      <c r="AG74" s="3" t="s">
        <v>24</v>
      </c>
      <c r="AH74" s="4">
        <v>1649426</v>
      </c>
      <c r="AI74" s="4">
        <v>1070839</v>
      </c>
      <c r="AJ74" s="4">
        <v>260204</v>
      </c>
      <c r="AK74" s="2" t="s">
        <v>198</v>
      </c>
    </row>
    <row r="75" spans="1:37" ht="15" customHeight="1">
      <c r="A75" s="19" t="s">
        <v>200</v>
      </c>
      <c r="B75" s="17">
        <f t="shared" si="24"/>
        <v>1.4882653360277711</v>
      </c>
      <c r="C75" s="17">
        <f t="shared" si="25"/>
        <v>1.6345364081028559</v>
      </c>
      <c r="D75" s="17">
        <f t="shared" si="26"/>
        <v>0.36237398197894666</v>
      </c>
      <c r="E75" s="17">
        <f t="shared" si="27"/>
        <v>4.1271861471861473E-2</v>
      </c>
      <c r="F75" s="17">
        <f t="shared" si="28"/>
        <v>9.7048892080480925E-2</v>
      </c>
      <c r="G75" s="17">
        <f t="shared" si="29"/>
        <v>1.0263157894736843</v>
      </c>
      <c r="H75" s="17">
        <f t="shared" si="30"/>
        <v>1.1371948261685281</v>
      </c>
      <c r="I75" s="4">
        <f>AJ75/9*12</f>
        <v>953380</v>
      </c>
      <c r="J75" s="4">
        <f>AI75/9*12</f>
        <v>1204625.3333333333</v>
      </c>
      <c r="K75" s="4">
        <f>AH75/9*12</f>
        <v>3324260</v>
      </c>
      <c r="L75" s="4">
        <v>23100000000000</v>
      </c>
      <c r="M75" s="4">
        <v>11400000000000</v>
      </c>
      <c r="N75" s="4">
        <v>3030184</v>
      </c>
      <c r="O75" s="1" t="s">
        <v>485</v>
      </c>
      <c r="P75" s="4">
        <v>26269200484493</v>
      </c>
      <c r="Q75" s="4">
        <v>102195</v>
      </c>
      <c r="R75" s="4">
        <v>1440483</v>
      </c>
      <c r="S75" s="4">
        <v>872401</v>
      </c>
      <c r="T75" s="4">
        <v>26884</v>
      </c>
      <c r="U75" s="4">
        <v>0</v>
      </c>
      <c r="V75" s="4">
        <v>1209015</v>
      </c>
      <c r="W75" s="16">
        <f t="shared" si="31"/>
        <v>3650978</v>
      </c>
      <c r="X75" s="16">
        <f t="shared" si="32"/>
        <v>5433624</v>
      </c>
      <c r="Y75" s="4">
        <v>751825</v>
      </c>
      <c r="Z75" s="4">
        <v>687508</v>
      </c>
      <c r="AA75" s="4">
        <v>1011602</v>
      </c>
      <c r="AB75" s="4">
        <v>1262768</v>
      </c>
      <c r="AC75" s="4">
        <v>1305514</v>
      </c>
      <c r="AD75" s="4">
        <v>414407</v>
      </c>
      <c r="AE75" s="3" t="s">
        <v>22</v>
      </c>
      <c r="AF75" s="3" t="s">
        <v>33</v>
      </c>
      <c r="AG75" s="3" t="s">
        <v>34</v>
      </c>
      <c r="AH75" s="4">
        <v>2493195</v>
      </c>
      <c r="AI75" s="4">
        <v>903469</v>
      </c>
      <c r="AJ75" s="4">
        <v>715035</v>
      </c>
      <c r="AK75" s="2" t="s">
        <v>201</v>
      </c>
    </row>
    <row r="76" spans="1:37" ht="15" customHeight="1">
      <c r="A76" s="19" t="s">
        <v>202</v>
      </c>
      <c r="B76" s="17">
        <f t="shared" si="24"/>
        <v>0.52737164996351726</v>
      </c>
      <c r="C76" s="17">
        <f t="shared" si="25"/>
        <v>0.63155648542209231</v>
      </c>
      <c r="D76" s="17">
        <f t="shared" si="26"/>
        <v>0.51151265641872579</v>
      </c>
      <c r="E76" s="17">
        <f t="shared" si="27"/>
        <v>0.13892124082845733</v>
      </c>
      <c r="F76" s="17">
        <f t="shared" si="28"/>
        <v>0.35310169964975613</v>
      </c>
      <c r="G76" s="17">
        <f t="shared" si="29"/>
        <v>1.3629875431250165</v>
      </c>
      <c r="H76" s="17">
        <f t="shared" si="30"/>
        <v>9.7073730534039199E-2</v>
      </c>
      <c r="I76" s="4">
        <f t="shared" ref="I76:I81" si="33">AJ76*1</f>
        <v>598306</v>
      </c>
      <c r="J76" s="4">
        <f t="shared" ref="J76:J81" si="34">AI76*1</f>
        <v>1288439</v>
      </c>
      <c r="K76" s="4">
        <f t="shared" ref="K76:K81" si="35">AH76*1</f>
        <v>2518880</v>
      </c>
      <c r="L76" s="4">
        <v>4306800000000</v>
      </c>
      <c r="M76" s="4">
        <v>1822608000000</v>
      </c>
      <c r="N76" s="4">
        <v>1861560</v>
      </c>
      <c r="O76" s="1" t="s">
        <v>486</v>
      </c>
      <c r="P76" s="4">
        <v>418077142664</v>
      </c>
      <c r="Q76" s="4">
        <v>35724</v>
      </c>
      <c r="R76" s="4">
        <v>1916573</v>
      </c>
      <c r="S76" s="4">
        <v>0</v>
      </c>
      <c r="T76" s="4">
        <v>0</v>
      </c>
      <c r="U76" s="4">
        <v>397016</v>
      </c>
      <c r="V76" s="4">
        <v>667184</v>
      </c>
      <c r="W76" s="16">
        <f t="shared" si="31"/>
        <v>3016497</v>
      </c>
      <c r="X76" s="16">
        <f t="shared" si="32"/>
        <v>1590815</v>
      </c>
      <c r="Y76" s="4">
        <v>447315</v>
      </c>
      <c r="Z76" s="4">
        <v>0</v>
      </c>
      <c r="AA76" s="4">
        <v>2000</v>
      </c>
      <c r="AB76" s="4">
        <v>1141500</v>
      </c>
      <c r="AC76" s="4">
        <v>0</v>
      </c>
      <c r="AD76" s="4">
        <v>0</v>
      </c>
      <c r="AE76" s="3" t="s">
        <v>22</v>
      </c>
      <c r="AF76" s="3" t="s">
        <v>204</v>
      </c>
      <c r="AG76" s="3" t="s">
        <v>24</v>
      </c>
      <c r="AH76" s="4">
        <v>2518880</v>
      </c>
      <c r="AI76" s="4">
        <v>1288439</v>
      </c>
      <c r="AJ76" s="4">
        <v>598306</v>
      </c>
      <c r="AK76" s="2" t="s">
        <v>203</v>
      </c>
    </row>
    <row r="77" spans="1:37" ht="15" customHeight="1">
      <c r="A77" s="19" t="s">
        <v>205</v>
      </c>
      <c r="B77" s="17">
        <f t="shared" si="24"/>
        <v>0.31869980850209778</v>
      </c>
      <c r="C77" s="17">
        <f t="shared" si="25"/>
        <v>0.55687787313316151</v>
      </c>
      <c r="D77" s="17">
        <f t="shared" si="26"/>
        <v>0.43376235810240305</v>
      </c>
      <c r="E77" s="17">
        <f t="shared" si="27"/>
        <v>0.10004691142191142</v>
      </c>
      <c r="F77" s="17">
        <f t="shared" si="28"/>
        <v>2.1202261379894304E-2</v>
      </c>
      <c r="G77" s="17">
        <f t="shared" si="29"/>
        <v>0.32631273851504761</v>
      </c>
      <c r="H77" s="17">
        <f t="shared" si="30"/>
        <v>9.4506887526952216E-2</v>
      </c>
      <c r="I77" s="4">
        <f t="shared" si="33"/>
        <v>686722</v>
      </c>
      <c r="J77" s="4">
        <f t="shared" si="34"/>
        <v>970938</v>
      </c>
      <c r="K77" s="4">
        <f t="shared" si="35"/>
        <v>2238410</v>
      </c>
      <c r="L77" s="4">
        <v>6864000000000</v>
      </c>
      <c r="M77" s="4">
        <v>5175250000000</v>
      </c>
      <c r="N77" s="4">
        <v>2191936</v>
      </c>
      <c r="O77" s="1" t="s">
        <v>485</v>
      </c>
      <c r="P77" s="4">
        <v>648695275985</v>
      </c>
      <c r="Q77" s="4">
        <v>76075</v>
      </c>
      <c r="R77" s="4">
        <v>2566636</v>
      </c>
      <c r="S77" s="4">
        <v>303116</v>
      </c>
      <c r="T77" s="4">
        <v>330580</v>
      </c>
      <c r="U77" s="4">
        <v>0</v>
      </c>
      <c r="V77" s="4">
        <v>634863</v>
      </c>
      <c r="W77" s="16">
        <f t="shared" si="31"/>
        <v>3911270</v>
      </c>
      <c r="X77" s="16">
        <f t="shared" si="32"/>
        <v>1246521</v>
      </c>
      <c r="Y77" s="4">
        <v>245945</v>
      </c>
      <c r="Z77" s="4">
        <v>366949</v>
      </c>
      <c r="AA77" s="4">
        <v>0</v>
      </c>
      <c r="AB77" s="4">
        <v>633627</v>
      </c>
      <c r="AC77" s="4">
        <v>0</v>
      </c>
      <c r="AD77" s="4">
        <v>0</v>
      </c>
      <c r="AE77" s="3" t="s">
        <v>22</v>
      </c>
      <c r="AF77" s="3" t="s">
        <v>53</v>
      </c>
      <c r="AG77" s="3" t="s">
        <v>24</v>
      </c>
      <c r="AH77" s="4">
        <v>2238410</v>
      </c>
      <c r="AI77" s="4">
        <v>970938</v>
      </c>
      <c r="AJ77" s="4">
        <v>686722</v>
      </c>
      <c r="AK77" s="2" t="s">
        <v>206</v>
      </c>
    </row>
    <row r="78" spans="1:37" ht="15" customHeight="1">
      <c r="A78" s="19" t="s">
        <v>207</v>
      </c>
      <c r="B78" s="17">
        <f t="shared" si="24"/>
        <v>0.62980324233604812</v>
      </c>
      <c r="C78" s="17">
        <f t="shared" si="25"/>
        <v>0.61665177953627637</v>
      </c>
      <c r="D78" s="17">
        <f t="shared" si="26"/>
        <v>0.56092168301963619</v>
      </c>
      <c r="E78" s="17">
        <f t="shared" si="27"/>
        <v>0.16867981580834393</v>
      </c>
      <c r="F78" s="17">
        <f t="shared" si="28"/>
        <v>0.37001414267587701</v>
      </c>
      <c r="G78" s="17">
        <f t="shared" si="29"/>
        <v>0.9890194865450046</v>
      </c>
      <c r="H78" s="17">
        <f t="shared" si="30"/>
        <v>0.20417085210515856</v>
      </c>
      <c r="I78" s="4">
        <f t="shared" si="33"/>
        <v>976226</v>
      </c>
      <c r="J78" s="4">
        <f t="shared" si="34"/>
        <v>2452229</v>
      </c>
      <c r="K78" s="4">
        <f t="shared" si="35"/>
        <v>4371785</v>
      </c>
      <c r="L78" s="4">
        <v>5787450000000</v>
      </c>
      <c r="M78" s="4">
        <v>2909700000000</v>
      </c>
      <c r="N78" s="4">
        <v>3191051</v>
      </c>
      <c r="O78" s="1" t="s">
        <v>486</v>
      </c>
      <c r="P78" s="4">
        <v>1181628598016</v>
      </c>
      <c r="Q78" s="4">
        <v>84699</v>
      </c>
      <c r="R78" s="4">
        <v>2269947</v>
      </c>
      <c r="S78" s="4">
        <v>0</v>
      </c>
      <c r="T78" s="4">
        <v>0</v>
      </c>
      <c r="U78" s="4">
        <v>528453</v>
      </c>
      <c r="V78" s="4">
        <v>1397395</v>
      </c>
      <c r="W78" s="16">
        <f t="shared" si="31"/>
        <v>4280494</v>
      </c>
      <c r="X78" s="16">
        <f t="shared" si="32"/>
        <v>2695869</v>
      </c>
      <c r="Y78" s="4">
        <v>909288</v>
      </c>
      <c r="Z78" s="4">
        <v>0</v>
      </c>
      <c r="AA78" s="4">
        <v>88057</v>
      </c>
      <c r="AB78" s="4">
        <v>1698524</v>
      </c>
      <c r="AC78" s="4">
        <v>0</v>
      </c>
      <c r="AD78" s="4">
        <v>0</v>
      </c>
      <c r="AE78" s="3" t="s">
        <v>22</v>
      </c>
      <c r="AF78" s="3" t="s">
        <v>81</v>
      </c>
      <c r="AG78" s="3" t="s">
        <v>24</v>
      </c>
      <c r="AH78" s="4">
        <v>4371785</v>
      </c>
      <c r="AI78" s="4">
        <v>2452229</v>
      </c>
      <c r="AJ78" s="4">
        <v>976226</v>
      </c>
      <c r="AK78" s="2" t="s">
        <v>208</v>
      </c>
    </row>
    <row r="79" spans="1:37" ht="15" customHeight="1">
      <c r="A79" s="19" t="s">
        <v>209</v>
      </c>
      <c r="B79" s="17">
        <f t="shared" si="24"/>
        <v>0.55884024348800354</v>
      </c>
      <c r="C79" s="17">
        <f t="shared" si="25"/>
        <v>0.67073011228770452</v>
      </c>
      <c r="D79" s="17">
        <f t="shared" si="26"/>
        <v>0.51774271680052708</v>
      </c>
      <c r="E79" s="17">
        <f t="shared" si="27"/>
        <v>0.11820621515213003</v>
      </c>
      <c r="F79" s="17">
        <f t="shared" si="28"/>
        <v>0.9276809167675949</v>
      </c>
      <c r="G79" s="17">
        <f t="shared" si="29"/>
        <v>2.1643599541459686</v>
      </c>
      <c r="H79" s="17">
        <f t="shared" si="30"/>
        <v>0.14154813652555412</v>
      </c>
      <c r="I79" s="4">
        <f t="shared" si="33"/>
        <v>567751</v>
      </c>
      <c r="J79" s="4">
        <f t="shared" si="34"/>
        <v>1068797</v>
      </c>
      <c r="K79" s="4">
        <f t="shared" si="35"/>
        <v>2064340</v>
      </c>
      <c r="L79" s="4">
        <v>4803055400000</v>
      </c>
      <c r="M79" s="4">
        <v>1517860000000</v>
      </c>
      <c r="N79" s="4">
        <v>1070893</v>
      </c>
      <c r="O79" s="1" t="s">
        <v>486</v>
      </c>
      <c r="P79" s="4">
        <v>679863541499</v>
      </c>
      <c r="Q79" s="4">
        <v>127068</v>
      </c>
      <c r="R79" s="4">
        <v>1399239</v>
      </c>
      <c r="S79" s="4">
        <v>0</v>
      </c>
      <c r="T79" s="4">
        <v>0</v>
      </c>
      <c r="U79" s="4">
        <v>339862</v>
      </c>
      <c r="V79" s="4">
        <v>611489</v>
      </c>
      <c r="W79" s="16">
        <f t="shared" si="31"/>
        <v>2477658</v>
      </c>
      <c r="X79" s="16">
        <f t="shared" si="32"/>
        <v>1384615</v>
      </c>
      <c r="Y79" s="4">
        <v>294329</v>
      </c>
      <c r="Z79" s="4">
        <v>0</v>
      </c>
      <c r="AA79" s="4">
        <v>1102</v>
      </c>
      <c r="AB79" s="4">
        <v>962745</v>
      </c>
      <c r="AC79" s="4">
        <v>5317</v>
      </c>
      <c r="AD79" s="4">
        <v>121122</v>
      </c>
      <c r="AE79" s="3" t="s">
        <v>22</v>
      </c>
      <c r="AF79" s="3" t="s">
        <v>68</v>
      </c>
      <c r="AG79" s="3" t="s">
        <v>24</v>
      </c>
      <c r="AH79" s="4">
        <v>2064340</v>
      </c>
      <c r="AI79" s="4">
        <v>1068797</v>
      </c>
      <c r="AJ79" s="4">
        <v>567751</v>
      </c>
      <c r="AK79" s="2" t="s">
        <v>210</v>
      </c>
    </row>
    <row r="80" spans="1:37" ht="15" customHeight="1">
      <c r="A80" s="19" t="s">
        <v>211</v>
      </c>
      <c r="B80" s="17">
        <f t="shared" si="24"/>
        <v>0.30903331903543518</v>
      </c>
      <c r="C80" s="17">
        <f t="shared" si="25"/>
        <v>0.54909626482169638</v>
      </c>
      <c r="D80" s="17">
        <f t="shared" si="26"/>
        <v>0.6282179331680332</v>
      </c>
      <c r="E80" s="17">
        <f t="shared" si="27"/>
        <v>0.13747608605475706</v>
      </c>
      <c r="F80" s="17">
        <f t="shared" si="28"/>
        <v>-1.3881151415118103E-2</v>
      </c>
      <c r="G80" s="17">
        <f t="shared" si="29"/>
        <v>0.3029016277423921</v>
      </c>
      <c r="H80" s="17">
        <f t="shared" si="30"/>
        <v>6.9414016475754264E-2</v>
      </c>
      <c r="I80" s="4">
        <f t="shared" si="33"/>
        <v>861024</v>
      </c>
      <c r="J80" s="4">
        <f t="shared" si="34"/>
        <v>1672460</v>
      </c>
      <c r="K80" s="4">
        <f t="shared" si="35"/>
        <v>2662229</v>
      </c>
      <c r="L80" s="5">
        <v>6263082000000</v>
      </c>
      <c r="M80" s="4">
        <v>4807026000000</v>
      </c>
      <c r="N80" s="4">
        <v>2699704</v>
      </c>
      <c r="O80" s="1" t="s">
        <v>485</v>
      </c>
      <c r="P80" s="4">
        <v>434745677137</v>
      </c>
      <c r="Q80" s="4">
        <v>47094</v>
      </c>
      <c r="R80" s="4">
        <v>4036771</v>
      </c>
      <c r="S80" s="4">
        <v>0</v>
      </c>
      <c r="T80" s="4">
        <v>0</v>
      </c>
      <c r="U80" s="4">
        <v>166197</v>
      </c>
      <c r="V80" s="4">
        <v>480237</v>
      </c>
      <c r="W80" s="16">
        <f t="shared" si="31"/>
        <v>4730299</v>
      </c>
      <c r="X80" s="16">
        <f t="shared" si="32"/>
        <v>1461820</v>
      </c>
      <c r="Y80" s="4">
        <v>321710</v>
      </c>
      <c r="Z80" s="4">
        <v>0</v>
      </c>
      <c r="AA80" s="4">
        <v>0</v>
      </c>
      <c r="AB80" s="4">
        <v>1117488</v>
      </c>
      <c r="AC80" s="4">
        <v>22622</v>
      </c>
      <c r="AD80" s="4">
        <v>0</v>
      </c>
      <c r="AE80" s="1" t="s">
        <v>22</v>
      </c>
      <c r="AF80" s="1" t="s">
        <v>53</v>
      </c>
      <c r="AG80" s="1" t="s">
        <v>24</v>
      </c>
      <c r="AH80" s="5">
        <v>2662229</v>
      </c>
      <c r="AI80" s="5">
        <v>1672460</v>
      </c>
      <c r="AJ80" s="5">
        <v>861024</v>
      </c>
      <c r="AK80" s="1" t="s">
        <v>212</v>
      </c>
    </row>
    <row r="81" spans="1:37" ht="15" customHeight="1">
      <c r="A81" s="19" t="s">
        <v>213</v>
      </c>
      <c r="B81" s="17">
        <f t="shared" si="24"/>
        <v>0.46872777564716123</v>
      </c>
      <c r="C81" s="17">
        <f t="shared" si="25"/>
        <v>0.68026662134049221</v>
      </c>
      <c r="D81" s="17">
        <f t="shared" si="26"/>
        <v>0.43784359253240762</v>
      </c>
      <c r="E81" s="17">
        <f t="shared" si="27"/>
        <v>0.11964957984440799</v>
      </c>
      <c r="F81" s="17">
        <f t="shared" si="28"/>
        <v>0.3786971829455032</v>
      </c>
      <c r="G81" s="17">
        <f t="shared" si="29"/>
        <v>0.27275392887059446</v>
      </c>
      <c r="H81" s="17">
        <f t="shared" si="30"/>
        <v>9.3172502640907318E-2</v>
      </c>
      <c r="I81" s="4">
        <f t="shared" si="33"/>
        <v>1088052</v>
      </c>
      <c r="J81" s="4">
        <f t="shared" si="34"/>
        <v>1388441</v>
      </c>
      <c r="K81" s="4">
        <f t="shared" si="35"/>
        <v>3171089</v>
      </c>
      <c r="L81" s="4">
        <v>9093655000000</v>
      </c>
      <c r="M81" s="4">
        <v>7144865000000</v>
      </c>
      <c r="N81" s="4">
        <v>2300062</v>
      </c>
      <c r="O81" s="1" t="s">
        <v>486</v>
      </c>
      <c r="P81" s="4">
        <v>847278594503</v>
      </c>
      <c r="Q81" s="4">
        <v>209047</v>
      </c>
      <c r="R81" s="4">
        <v>3333825</v>
      </c>
      <c r="S81" s="4">
        <v>0</v>
      </c>
      <c r="T81" s="4">
        <v>0</v>
      </c>
      <c r="U81" s="4">
        <v>235184</v>
      </c>
      <c r="V81" s="4">
        <v>824159</v>
      </c>
      <c r="W81" s="16">
        <f t="shared" si="31"/>
        <v>4602215</v>
      </c>
      <c r="X81" s="16">
        <f t="shared" si="32"/>
        <v>2157186</v>
      </c>
      <c r="Y81" s="4">
        <v>375716</v>
      </c>
      <c r="Z81" s="4">
        <v>0</v>
      </c>
      <c r="AA81" s="4">
        <v>0</v>
      </c>
      <c r="AB81" s="4">
        <v>1781470</v>
      </c>
      <c r="AC81" s="4">
        <v>0</v>
      </c>
      <c r="AD81" s="4">
        <v>0</v>
      </c>
      <c r="AE81" s="3" t="s">
        <v>22</v>
      </c>
      <c r="AF81" s="3" t="s">
        <v>53</v>
      </c>
      <c r="AG81" s="3" t="s">
        <v>24</v>
      </c>
      <c r="AH81" s="4">
        <v>3171089</v>
      </c>
      <c r="AI81" s="4">
        <v>1388441</v>
      </c>
      <c r="AJ81" s="4">
        <v>1088052</v>
      </c>
      <c r="AK81" s="2" t="s">
        <v>214</v>
      </c>
    </row>
    <row r="82" spans="1:37" ht="15" customHeight="1">
      <c r="A82" s="19" t="s">
        <v>215</v>
      </c>
      <c r="B82" s="17">
        <f t="shared" si="24"/>
        <v>0.65923195178792804</v>
      </c>
      <c r="C82" s="17">
        <f t="shared" si="25"/>
        <v>0.6473762100789543</v>
      </c>
      <c r="D82" s="17">
        <f t="shared" si="26"/>
        <v>0.36572524009979529</v>
      </c>
      <c r="E82" s="17">
        <f t="shared" si="27"/>
        <v>2.4703015827259124E-2</v>
      </c>
      <c r="F82" s="17">
        <f t="shared" si="28"/>
        <v>1.5993462478978833</v>
      </c>
      <c r="G82" s="17">
        <f t="shared" si="29"/>
        <v>17.23754547557462</v>
      </c>
      <c r="H82" s="17">
        <f t="shared" si="30"/>
        <v>4.7583134902846984E-2</v>
      </c>
      <c r="I82" s="4">
        <f>AJ82*4</f>
        <v>1439672</v>
      </c>
      <c r="J82" s="4">
        <f>AI82*4</f>
        <v>2863200</v>
      </c>
      <c r="K82" s="4">
        <f>AH82*4</f>
        <v>7828828</v>
      </c>
      <c r="L82" s="4">
        <v>58279200000000</v>
      </c>
      <c r="M82" s="4">
        <v>3195561600000</v>
      </c>
      <c r="N82" s="4">
        <v>3011845</v>
      </c>
      <c r="O82" s="1" t="s">
        <v>484</v>
      </c>
      <c r="P82" s="4">
        <v>2773107035630</v>
      </c>
      <c r="Q82" s="4">
        <v>270874</v>
      </c>
      <c r="R82" s="4">
        <v>2558948</v>
      </c>
      <c r="S82" s="4">
        <v>236224</v>
      </c>
      <c r="T82" s="4">
        <v>2484440</v>
      </c>
      <c r="U82" s="4">
        <v>0</v>
      </c>
      <c r="V82" s="4">
        <v>2137547</v>
      </c>
      <c r="W82" s="16">
        <f t="shared" si="31"/>
        <v>7688033</v>
      </c>
      <c r="X82" s="16">
        <f t="shared" si="32"/>
        <v>5068197</v>
      </c>
      <c r="Y82" s="4">
        <v>598160</v>
      </c>
      <c r="Z82" s="4">
        <v>482327</v>
      </c>
      <c r="AA82" s="4">
        <v>1243</v>
      </c>
      <c r="AB82" s="4">
        <v>3986467</v>
      </c>
      <c r="AC82" s="4">
        <v>0</v>
      </c>
      <c r="AD82" s="4">
        <v>0</v>
      </c>
      <c r="AE82" s="3" t="s">
        <v>71</v>
      </c>
      <c r="AF82" s="3" t="s">
        <v>72</v>
      </c>
      <c r="AG82" s="3" t="s">
        <v>73</v>
      </c>
      <c r="AH82" s="4">
        <v>1957207</v>
      </c>
      <c r="AI82" s="4">
        <v>715800</v>
      </c>
      <c r="AJ82" s="4">
        <v>359918</v>
      </c>
      <c r="AK82" s="2" t="s">
        <v>216</v>
      </c>
    </row>
    <row r="83" spans="1:37" ht="15" customHeight="1">
      <c r="A83" s="19" t="s">
        <v>217</v>
      </c>
      <c r="B83" s="17">
        <f t="shared" si="24"/>
        <v>0.84374386843061044</v>
      </c>
      <c r="C83" s="17">
        <f t="shared" si="25"/>
        <v>1.0578343293132122</v>
      </c>
      <c r="D83" s="17">
        <f t="shared" si="26"/>
        <v>0.64221707258244254</v>
      </c>
      <c r="E83" s="17">
        <f t="shared" si="27"/>
        <v>8.1035921931919622E-2</v>
      </c>
      <c r="F83" s="17">
        <f t="shared" si="28"/>
        <v>0.20093876499132576</v>
      </c>
      <c r="G83" s="17">
        <f t="shared" si="29"/>
        <v>0.26511926017488441</v>
      </c>
      <c r="H83" s="17">
        <f t="shared" si="30"/>
        <v>0.25965933321578488</v>
      </c>
      <c r="I83" s="4">
        <f>AJ83/9*12</f>
        <v>447869.33333333337</v>
      </c>
      <c r="J83" s="4">
        <f>AI83/9*12</f>
        <v>1963229.3333333333</v>
      </c>
      <c r="K83" s="4">
        <f>AH83/9*12</f>
        <v>3056956</v>
      </c>
      <c r="L83" s="4">
        <v>5526800000000</v>
      </c>
      <c r="M83" s="4">
        <v>4368600000000</v>
      </c>
      <c r="N83" s="4">
        <v>2545472</v>
      </c>
      <c r="O83" s="1" t="s">
        <v>486</v>
      </c>
      <c r="P83" s="4">
        <v>1435085202817</v>
      </c>
      <c r="Q83" s="4">
        <v>207773</v>
      </c>
      <c r="R83" s="4">
        <v>2723507</v>
      </c>
      <c r="S83" s="4">
        <v>165432</v>
      </c>
      <c r="T83" s="4">
        <v>158515</v>
      </c>
      <c r="U83" s="4">
        <v>0</v>
      </c>
      <c r="V83" s="4">
        <v>577397</v>
      </c>
      <c r="W83" s="16">
        <f t="shared" si="31"/>
        <v>3832624</v>
      </c>
      <c r="X83" s="16">
        <f t="shared" si="32"/>
        <v>3233753</v>
      </c>
      <c r="Y83" s="4">
        <v>869432</v>
      </c>
      <c r="Z83" s="4">
        <v>253099</v>
      </c>
      <c r="AA83" s="4">
        <v>122871</v>
      </c>
      <c r="AB83" s="4">
        <v>1672228</v>
      </c>
      <c r="AC83" s="4">
        <v>22214</v>
      </c>
      <c r="AD83" s="4">
        <v>293909</v>
      </c>
      <c r="AE83" s="3" t="s">
        <v>22</v>
      </c>
      <c r="AF83" s="3" t="s">
        <v>219</v>
      </c>
      <c r="AG83" s="3" t="s">
        <v>34</v>
      </c>
      <c r="AH83" s="4">
        <v>2292717</v>
      </c>
      <c r="AI83" s="4">
        <v>1472422</v>
      </c>
      <c r="AJ83" s="4">
        <v>335902</v>
      </c>
      <c r="AK83" s="2" t="s">
        <v>218</v>
      </c>
    </row>
    <row r="84" spans="1:37" ht="15" customHeight="1">
      <c r="A84" s="19" t="s">
        <v>220</v>
      </c>
      <c r="B84" s="17">
        <f t="shared" si="24"/>
        <v>1.243502635153163E-2</v>
      </c>
      <c r="C84" s="17">
        <f t="shared" si="25"/>
        <v>1.4622389673582483</v>
      </c>
      <c r="D84" s="17">
        <f t="shared" si="26"/>
        <v>0</v>
      </c>
      <c r="E84" s="17">
        <f t="shared" si="27"/>
        <v>1.6424199521326035E-2</v>
      </c>
      <c r="F84" s="17">
        <f t="shared" si="28"/>
        <v>-0.98712560991737841</v>
      </c>
      <c r="G84" s="17">
        <f t="shared" si="29"/>
        <v>0.6992214623882167</v>
      </c>
      <c r="H84" s="17">
        <f t="shared" si="30"/>
        <v>0.10037020429552786</v>
      </c>
      <c r="I84" s="4">
        <f>AJ84/9*12</f>
        <v>318322.66666666669</v>
      </c>
      <c r="J84" s="4">
        <f>AI84/9*12</f>
        <v>0</v>
      </c>
      <c r="K84" s="4">
        <f>AH84/9*12</f>
        <v>19729.333333333332</v>
      </c>
      <c r="L84" s="4">
        <v>19381320000000</v>
      </c>
      <c r="M84" s="4">
        <v>11406000000000</v>
      </c>
      <c r="N84" s="4">
        <v>1532448</v>
      </c>
      <c r="O84" s="1" t="s">
        <v>486</v>
      </c>
      <c r="P84" s="4">
        <v>1945307047917</v>
      </c>
      <c r="Q84" s="4">
        <v>68885</v>
      </c>
      <c r="R84" s="4">
        <v>1860665</v>
      </c>
      <c r="S84" s="4">
        <v>390022</v>
      </c>
      <c r="T84" s="4">
        <v>407</v>
      </c>
      <c r="U84" s="4">
        <v>0</v>
      </c>
      <c r="V84" s="4">
        <v>0</v>
      </c>
      <c r="W84" s="16">
        <f t="shared" si="31"/>
        <v>2319979</v>
      </c>
      <c r="X84" s="16">
        <f t="shared" si="32"/>
        <v>28849</v>
      </c>
      <c r="Y84" s="4">
        <v>0</v>
      </c>
      <c r="Z84" s="4">
        <v>28849</v>
      </c>
      <c r="AA84" s="4">
        <v>0</v>
      </c>
      <c r="AB84" s="4">
        <v>0</v>
      </c>
      <c r="AC84" s="4">
        <v>0</v>
      </c>
      <c r="AD84" s="4">
        <v>0</v>
      </c>
      <c r="AE84" s="3" t="s">
        <v>22</v>
      </c>
      <c r="AF84" s="3" t="s">
        <v>33</v>
      </c>
      <c r="AG84" s="3" t="s">
        <v>34</v>
      </c>
      <c r="AH84" s="4">
        <v>14797</v>
      </c>
      <c r="AI84" s="4">
        <v>0</v>
      </c>
      <c r="AJ84" s="4">
        <v>238742</v>
      </c>
      <c r="AK84" s="2" t="s">
        <v>221</v>
      </c>
    </row>
    <row r="85" spans="1:37" ht="15" customHeight="1">
      <c r="A85" s="19" t="s">
        <v>222</v>
      </c>
      <c r="B85" s="17">
        <f t="shared" si="24"/>
        <v>3.4987991274843651E-2</v>
      </c>
      <c r="C85" s="17">
        <f t="shared" si="25"/>
        <v>3.5842635681284853E-2</v>
      </c>
      <c r="D85" s="17">
        <f t="shared" si="26"/>
        <v>0.35574386789473972</v>
      </c>
      <c r="E85" s="17">
        <f t="shared" si="27"/>
        <v>0.11628438800239389</v>
      </c>
      <c r="F85" s="17">
        <f t="shared" si="28"/>
        <v>0.59709137980784643</v>
      </c>
      <c r="G85" s="17">
        <f t="shared" si="29"/>
        <v>2.6326999999999998</v>
      </c>
      <c r="H85" s="17">
        <f t="shared" si="30"/>
        <v>5.6150863532073381E-2</v>
      </c>
      <c r="I85" s="4">
        <f>AJ85*1</f>
        <v>1140551</v>
      </c>
      <c r="J85" s="4">
        <f>AI85*1</f>
        <v>850606</v>
      </c>
      <c r="K85" s="4">
        <f>AH85*1</f>
        <v>2391063</v>
      </c>
      <c r="L85" s="4">
        <v>9808290000000</v>
      </c>
      <c r="M85" s="4">
        <v>2700000000000</v>
      </c>
      <c r="N85" s="4">
        <v>1497136</v>
      </c>
      <c r="O85" s="1" t="s">
        <v>487</v>
      </c>
      <c r="P85" s="4">
        <v>550743953273</v>
      </c>
      <c r="Q85" s="4">
        <v>187447</v>
      </c>
      <c r="R85" s="4">
        <v>1651327</v>
      </c>
      <c r="S85" s="4">
        <v>0</v>
      </c>
      <c r="T85" s="4">
        <v>0</v>
      </c>
      <c r="U85" s="4">
        <v>243583</v>
      </c>
      <c r="V85" s="4">
        <v>367112</v>
      </c>
      <c r="W85" s="16">
        <f t="shared" si="31"/>
        <v>2449469</v>
      </c>
      <c r="X85" s="16">
        <f t="shared" si="32"/>
        <v>85702</v>
      </c>
      <c r="Y85" s="4">
        <v>61917</v>
      </c>
      <c r="Z85" s="4">
        <v>0</v>
      </c>
      <c r="AA85" s="4">
        <v>0</v>
      </c>
      <c r="AB85" s="4">
        <v>23785</v>
      </c>
      <c r="AC85" s="4">
        <v>0</v>
      </c>
      <c r="AD85" s="4">
        <v>0</v>
      </c>
      <c r="AE85" s="3" t="s">
        <v>22</v>
      </c>
      <c r="AF85" s="3" t="s">
        <v>76</v>
      </c>
      <c r="AG85" s="3" t="s">
        <v>24</v>
      </c>
      <c r="AH85" s="4">
        <v>2391063</v>
      </c>
      <c r="AI85" s="4">
        <v>850606</v>
      </c>
      <c r="AJ85" s="4">
        <v>1140551</v>
      </c>
      <c r="AK85" s="2" t="s">
        <v>223</v>
      </c>
    </row>
    <row r="86" spans="1:37" ht="15" customHeight="1">
      <c r="A86" s="19" t="s">
        <v>224</v>
      </c>
      <c r="B86" s="17">
        <f t="shared" si="24"/>
        <v>1.9063282719402652</v>
      </c>
      <c r="C86" s="17">
        <f t="shared" si="25"/>
        <v>1.3484691977968806</v>
      </c>
      <c r="D86" s="17">
        <f t="shared" si="26"/>
        <v>0.68969682098653451</v>
      </c>
      <c r="E86" s="17">
        <f t="shared" si="27"/>
        <v>7.0651785972726658E-2</v>
      </c>
      <c r="F86" s="17">
        <f t="shared" si="28"/>
        <v>1.1940107757971075</v>
      </c>
      <c r="G86" s="17">
        <f t="shared" si="29"/>
        <v>3.3433296628478471</v>
      </c>
      <c r="H86" s="17">
        <f t="shared" si="30"/>
        <v>0.59175140177892782</v>
      </c>
      <c r="I86" s="4">
        <f>AJ86/9*12</f>
        <v>7678206.666666666</v>
      </c>
      <c r="J86" s="4">
        <f>AI86/9*12</f>
        <v>43391545.333333328</v>
      </c>
      <c r="K86" s="4">
        <f>AH86/9*12</f>
        <v>62913941.333333328</v>
      </c>
      <c r="L86" s="4">
        <v>108676752624918</v>
      </c>
      <c r="M86" s="4">
        <v>25021529808000</v>
      </c>
      <c r="N86" s="4">
        <v>28675311</v>
      </c>
      <c r="O86" s="1" t="s">
        <v>486</v>
      </c>
      <c r="P86" s="4">
        <v>64309620706577</v>
      </c>
      <c r="Q86" s="4">
        <v>1883781</v>
      </c>
      <c r="R86" s="4">
        <v>5894283</v>
      </c>
      <c r="S86" s="4">
        <v>13520255</v>
      </c>
      <c r="T86" s="4">
        <v>5200900</v>
      </c>
      <c r="U86" s="4">
        <v>0</v>
      </c>
      <c r="V86" s="4">
        <v>18003878</v>
      </c>
      <c r="W86" s="16">
        <f t="shared" si="31"/>
        <v>44503097</v>
      </c>
      <c r="X86" s="16">
        <f t="shared" si="32"/>
        <v>84837512</v>
      </c>
      <c r="Y86" s="4">
        <v>8552932</v>
      </c>
      <c r="Z86" s="4">
        <v>18349285</v>
      </c>
      <c r="AA86" s="4">
        <v>10316317</v>
      </c>
      <c r="AB86" s="4">
        <v>29005516</v>
      </c>
      <c r="AC86" s="4">
        <v>4497070</v>
      </c>
      <c r="AD86" s="4">
        <v>14116392</v>
      </c>
      <c r="AE86" s="3" t="s">
        <v>22</v>
      </c>
      <c r="AF86" s="3" t="s">
        <v>226</v>
      </c>
      <c r="AG86" s="3" t="s">
        <v>34</v>
      </c>
      <c r="AH86" s="4">
        <v>47185456</v>
      </c>
      <c r="AI86" s="4">
        <v>32543659</v>
      </c>
      <c r="AJ86" s="4">
        <v>5758655</v>
      </c>
      <c r="AK86" s="2" t="s">
        <v>225</v>
      </c>
    </row>
    <row r="87" spans="1:37" ht="15" customHeight="1">
      <c r="A87" s="19" t="s">
        <v>227</v>
      </c>
      <c r="B87" s="17">
        <f t="shared" si="24"/>
        <v>0.49428801179276949</v>
      </c>
      <c r="C87" s="17">
        <f t="shared" si="25"/>
        <v>1.757376063600562</v>
      </c>
      <c r="D87" s="17">
        <f t="shared" si="26"/>
        <v>0</v>
      </c>
      <c r="E87" s="17">
        <f t="shared" si="27"/>
        <v>0.17707244490716639</v>
      </c>
      <c r="F87" s="17">
        <f t="shared" si="28"/>
        <v>0.94345928121419964</v>
      </c>
      <c r="G87" s="17">
        <f t="shared" si="29"/>
        <v>0.51594065656565657</v>
      </c>
      <c r="H87" s="17">
        <f t="shared" si="30"/>
        <v>0.95125901765252474</v>
      </c>
      <c r="I87" s="4">
        <f>AJ87*1</f>
        <v>2040937</v>
      </c>
      <c r="J87" s="4">
        <f>AI87*1</f>
        <v>0</v>
      </c>
      <c r="K87" s="4">
        <f>AH87*1</f>
        <v>7840937</v>
      </c>
      <c r="L87" s="4">
        <v>11526000000000</v>
      </c>
      <c r="M87" s="4">
        <v>7603200000000</v>
      </c>
      <c r="N87" s="4">
        <v>4034526</v>
      </c>
      <c r="O87" s="1" t="s">
        <v>486</v>
      </c>
      <c r="P87" s="4">
        <v>10964211437463</v>
      </c>
      <c r="Q87" s="4">
        <v>576684</v>
      </c>
      <c r="R87" s="4">
        <v>27300598</v>
      </c>
      <c r="S87" s="4">
        <v>0</v>
      </c>
      <c r="T87" s="4">
        <v>0</v>
      </c>
      <c r="U87" s="4">
        <v>0</v>
      </c>
      <c r="V87" s="4">
        <v>139</v>
      </c>
      <c r="W87" s="16">
        <f t="shared" si="31"/>
        <v>27877421</v>
      </c>
      <c r="X87" s="16">
        <f t="shared" si="32"/>
        <v>13779475</v>
      </c>
      <c r="Y87" s="4">
        <v>1454862</v>
      </c>
      <c r="Z87" s="4">
        <v>0</v>
      </c>
      <c r="AA87" s="4">
        <v>701348</v>
      </c>
      <c r="AB87" s="4">
        <v>10267602</v>
      </c>
      <c r="AC87" s="4">
        <v>0</v>
      </c>
      <c r="AD87" s="4">
        <v>1355663</v>
      </c>
      <c r="AE87" s="3" t="s">
        <v>22</v>
      </c>
      <c r="AF87" s="3" t="s">
        <v>27</v>
      </c>
      <c r="AG87" s="3" t="s">
        <v>24</v>
      </c>
      <c r="AH87" s="4">
        <v>7840937</v>
      </c>
      <c r="AI87" s="4">
        <v>0</v>
      </c>
      <c r="AJ87" s="4">
        <v>2040937</v>
      </c>
      <c r="AK87" s="2" t="s">
        <v>228</v>
      </c>
    </row>
    <row r="88" spans="1:37" ht="15" customHeight="1">
      <c r="A88" s="19" t="s">
        <v>229</v>
      </c>
      <c r="B88" s="17">
        <f t="shared" si="24"/>
        <v>1.1755428453414261</v>
      </c>
      <c r="C88" s="17">
        <f t="shared" si="25"/>
        <v>0.76998688333381771</v>
      </c>
      <c r="D88" s="17">
        <f t="shared" si="26"/>
        <v>0.80766197679883223</v>
      </c>
      <c r="E88" s="17">
        <f t="shared" si="27"/>
        <v>3.9737473936943199E-2</v>
      </c>
      <c r="F88" s="17">
        <f t="shared" si="28"/>
        <v>1.1664039977770828</v>
      </c>
      <c r="G88" s="17">
        <f t="shared" si="29"/>
        <v>1.0606060606060606</v>
      </c>
      <c r="H88" s="17">
        <f t="shared" si="30"/>
        <v>1.0884273942746177</v>
      </c>
      <c r="I88" s="4">
        <f>AJ88/9*12</f>
        <v>201256</v>
      </c>
      <c r="J88" s="4">
        <f>AI88/9*12</f>
        <v>1074693.3333333335</v>
      </c>
      <c r="K88" s="4">
        <f>AH88/9*12</f>
        <v>1330622.6666666665</v>
      </c>
      <c r="L88" s="4">
        <v>5064640000000</v>
      </c>
      <c r="M88" s="4">
        <v>2457840000000</v>
      </c>
      <c r="N88" s="4">
        <v>614208</v>
      </c>
      <c r="O88" s="1" t="s">
        <v>486</v>
      </c>
      <c r="P88" s="4">
        <v>5512492918139</v>
      </c>
      <c r="Q88" s="4">
        <v>10346</v>
      </c>
      <c r="R88" s="4">
        <v>513080</v>
      </c>
      <c r="S88" s="4">
        <v>285795</v>
      </c>
      <c r="T88" s="4">
        <v>28180</v>
      </c>
      <c r="U88" s="4">
        <v>0</v>
      </c>
      <c r="V88" s="4">
        <v>34164</v>
      </c>
      <c r="W88" s="16">
        <f t="shared" si="31"/>
        <v>871565</v>
      </c>
      <c r="X88" s="16">
        <f t="shared" si="32"/>
        <v>1024562</v>
      </c>
      <c r="Y88" s="4">
        <v>875352</v>
      </c>
      <c r="Z88" s="4">
        <v>60446</v>
      </c>
      <c r="AA88" s="4">
        <v>34140</v>
      </c>
      <c r="AB88" s="4">
        <v>0</v>
      </c>
      <c r="AC88" s="4">
        <v>54624</v>
      </c>
      <c r="AD88" s="4">
        <v>0</v>
      </c>
      <c r="AE88" s="3" t="s">
        <v>22</v>
      </c>
      <c r="AF88" s="3" t="s">
        <v>33</v>
      </c>
      <c r="AG88" s="3" t="s">
        <v>34</v>
      </c>
      <c r="AH88" s="4">
        <v>997967</v>
      </c>
      <c r="AI88" s="4">
        <v>806020</v>
      </c>
      <c r="AJ88" s="4">
        <v>150942</v>
      </c>
      <c r="AK88" s="2" t="s">
        <v>230</v>
      </c>
    </row>
    <row r="89" spans="1:37" ht="15" customHeight="1">
      <c r="A89" s="19" t="s">
        <v>231</v>
      </c>
      <c r="B89" s="17">
        <f t="shared" si="24"/>
        <v>0.49547046165543074</v>
      </c>
      <c r="C89" s="17">
        <f t="shared" si="25"/>
        <v>0.42490606668984621</v>
      </c>
      <c r="D89" s="17">
        <f t="shared" si="26"/>
        <v>0.74180583751126261</v>
      </c>
      <c r="E89" s="17">
        <f t="shared" si="27"/>
        <v>0.13062052932761087</v>
      </c>
      <c r="F89" s="17">
        <f t="shared" si="28"/>
        <v>2.1328048686217049</v>
      </c>
      <c r="G89" s="17">
        <f t="shared" si="29"/>
        <v>3.5997433619583457</v>
      </c>
      <c r="H89" s="17">
        <f t="shared" si="30"/>
        <v>0.72046425089842636</v>
      </c>
      <c r="I89" s="4">
        <f>AJ89*1</f>
        <v>365215</v>
      </c>
      <c r="J89" s="4">
        <f>AI89*1</f>
        <v>992080</v>
      </c>
      <c r="K89" s="4">
        <f>AH89*1</f>
        <v>1337385</v>
      </c>
      <c r="L89" s="4">
        <v>2796000000000</v>
      </c>
      <c r="M89" s="4">
        <v>607860000000</v>
      </c>
      <c r="N89" s="4">
        <v>426897</v>
      </c>
      <c r="O89" s="1" t="s">
        <v>486</v>
      </c>
      <c r="P89" s="4">
        <v>2014418045512</v>
      </c>
      <c r="Q89" s="4">
        <v>19533</v>
      </c>
      <c r="R89" s="4">
        <v>781306</v>
      </c>
      <c r="S89" s="4">
        <v>158663</v>
      </c>
      <c r="T89" s="4">
        <v>11870</v>
      </c>
      <c r="U89" s="4">
        <v>0</v>
      </c>
      <c r="V89" s="4">
        <v>175544</v>
      </c>
      <c r="W89" s="16">
        <f t="shared" si="31"/>
        <v>1146916</v>
      </c>
      <c r="X89" s="16">
        <f t="shared" si="32"/>
        <v>568263</v>
      </c>
      <c r="Y89" s="4">
        <v>125923</v>
      </c>
      <c r="Z89" s="4">
        <v>298818</v>
      </c>
      <c r="AA89" s="4">
        <v>32816</v>
      </c>
      <c r="AB89" s="4">
        <v>110706</v>
      </c>
      <c r="AC89" s="4">
        <v>0</v>
      </c>
      <c r="AD89" s="4">
        <v>0</v>
      </c>
      <c r="AE89" s="3" t="s">
        <v>22</v>
      </c>
      <c r="AF89" s="3" t="s">
        <v>53</v>
      </c>
      <c r="AG89" s="3" t="s">
        <v>24</v>
      </c>
      <c r="AH89" s="4">
        <v>1337385</v>
      </c>
      <c r="AI89" s="4">
        <v>992080</v>
      </c>
      <c r="AJ89" s="4">
        <v>365215</v>
      </c>
      <c r="AK89" s="2" t="s">
        <v>232</v>
      </c>
    </row>
    <row r="90" spans="1:37" ht="15" customHeight="1">
      <c r="A90" s="19" t="s">
        <v>233</v>
      </c>
      <c r="B90" s="17">
        <f t="shared" si="24"/>
        <v>3.5946167120563817</v>
      </c>
      <c r="C90" s="17">
        <f t="shared" si="25"/>
        <v>1.5031075935793783</v>
      </c>
      <c r="D90" s="17">
        <f t="shared" si="26"/>
        <v>0.70254408405825297</v>
      </c>
      <c r="E90" s="17">
        <f t="shared" si="27"/>
        <v>0.109949609473419</v>
      </c>
      <c r="F90" s="17">
        <f t="shared" si="28"/>
        <v>1.7711693016405767</v>
      </c>
      <c r="G90" s="17">
        <f t="shared" si="29"/>
        <v>4.04</v>
      </c>
      <c r="H90" s="17">
        <f t="shared" si="30"/>
        <v>0.17187161068594103</v>
      </c>
      <c r="I90" s="4">
        <f>AJ90*4</f>
        <v>349112</v>
      </c>
      <c r="J90" s="4">
        <f>AI90*4</f>
        <v>2397960</v>
      </c>
      <c r="K90" s="4">
        <f>AH90*4</f>
        <v>3413252</v>
      </c>
      <c r="L90" s="4">
        <v>3175200000000</v>
      </c>
      <c r="M90" s="4">
        <v>630000000000</v>
      </c>
      <c r="N90" s="4">
        <v>1231701</v>
      </c>
      <c r="O90" s="1" t="s">
        <v>484</v>
      </c>
      <c r="P90" s="4">
        <v>545726738250</v>
      </c>
      <c r="Q90" s="4">
        <v>19529</v>
      </c>
      <c r="R90" s="4">
        <v>188940</v>
      </c>
      <c r="S90" s="4">
        <v>354498</v>
      </c>
      <c r="T90" s="4">
        <v>59810</v>
      </c>
      <c r="U90" s="4">
        <v>0</v>
      </c>
      <c r="V90" s="4">
        <v>804492</v>
      </c>
      <c r="W90" s="16">
        <f t="shared" si="31"/>
        <v>1427269</v>
      </c>
      <c r="X90" s="16">
        <f t="shared" si="32"/>
        <v>5130485</v>
      </c>
      <c r="Y90" s="4">
        <v>431408</v>
      </c>
      <c r="Z90" s="4">
        <v>343784</v>
      </c>
      <c r="AA90" s="4">
        <v>38393</v>
      </c>
      <c r="AB90" s="4">
        <v>1621394</v>
      </c>
      <c r="AC90" s="4">
        <v>0</v>
      </c>
      <c r="AD90" s="4">
        <v>2695506</v>
      </c>
      <c r="AE90" s="3" t="s">
        <v>71</v>
      </c>
      <c r="AF90" s="3" t="s">
        <v>81</v>
      </c>
      <c r="AG90" s="3" t="s">
        <v>73</v>
      </c>
      <c r="AH90" s="4">
        <v>853313</v>
      </c>
      <c r="AI90" s="4">
        <v>599490</v>
      </c>
      <c r="AJ90" s="4">
        <v>87278</v>
      </c>
      <c r="AK90" s="2" t="s">
        <v>234</v>
      </c>
    </row>
    <row r="91" spans="1:37" ht="15" customHeight="1">
      <c r="A91" s="19" t="s">
        <v>235</v>
      </c>
      <c r="B91" s="17">
        <f t="shared" si="24"/>
        <v>0.44612915681981113</v>
      </c>
      <c r="C91" s="17">
        <f t="shared" si="25"/>
        <v>0.46012470941271266</v>
      </c>
      <c r="D91" s="17">
        <f t="shared" si="26"/>
        <v>0.45451517845841322</v>
      </c>
      <c r="E91" s="17">
        <f t="shared" si="27"/>
        <v>0.11556770080316792</v>
      </c>
      <c r="F91" s="17">
        <f t="shared" si="28"/>
        <v>0.536278539503101</v>
      </c>
      <c r="G91" s="17">
        <f t="shared" si="29"/>
        <v>0.98038294477439947</v>
      </c>
      <c r="H91" s="17">
        <f t="shared" si="30"/>
        <v>0.27943715358918925</v>
      </c>
      <c r="I91" s="4">
        <f>AJ91*1</f>
        <v>774559</v>
      </c>
      <c r="J91" s="4">
        <f>AI91*1</f>
        <v>1177787</v>
      </c>
      <c r="K91" s="4">
        <f>AH91*1</f>
        <v>2591304</v>
      </c>
      <c r="L91" s="4">
        <v>6702210000000</v>
      </c>
      <c r="M91" s="4">
        <v>3384300000000</v>
      </c>
      <c r="N91" s="4">
        <v>1686741</v>
      </c>
      <c r="O91" s="1" t="s">
        <v>485</v>
      </c>
      <c r="P91" s="4">
        <v>1872846485157</v>
      </c>
      <c r="Q91" s="4">
        <v>158361</v>
      </c>
      <c r="R91" s="4">
        <v>1721595</v>
      </c>
      <c r="S91" s="4">
        <v>0</v>
      </c>
      <c r="T91" s="4">
        <v>0</v>
      </c>
      <c r="U91" s="4">
        <v>244396</v>
      </c>
      <c r="V91" s="4">
        <v>548244</v>
      </c>
      <c r="W91" s="16">
        <f t="shared" si="31"/>
        <v>2672596</v>
      </c>
      <c r="X91" s="16">
        <f t="shared" si="32"/>
        <v>1192323</v>
      </c>
      <c r="Y91" s="4">
        <v>278039</v>
      </c>
      <c r="Z91" s="4">
        <v>61205</v>
      </c>
      <c r="AA91" s="4">
        <v>0</v>
      </c>
      <c r="AB91" s="4">
        <v>853079</v>
      </c>
      <c r="AC91" s="4">
        <v>0</v>
      </c>
      <c r="AD91" s="4">
        <v>0</v>
      </c>
      <c r="AE91" s="3" t="s">
        <v>22</v>
      </c>
      <c r="AF91" s="3" t="s">
        <v>237</v>
      </c>
      <c r="AG91" s="3" t="s">
        <v>24</v>
      </c>
      <c r="AH91" s="4">
        <v>2591304</v>
      </c>
      <c r="AI91" s="4">
        <v>1177787</v>
      </c>
      <c r="AJ91" s="4">
        <v>774559</v>
      </c>
      <c r="AK91" s="2" t="s">
        <v>236</v>
      </c>
    </row>
    <row r="92" spans="1:37" ht="15" customHeight="1">
      <c r="A92" s="19" t="s">
        <v>238</v>
      </c>
      <c r="B92" s="17">
        <f t="shared" si="24"/>
        <v>0.51143016730448743</v>
      </c>
      <c r="C92" s="17">
        <f t="shared" si="25"/>
        <v>0.23833742839176472</v>
      </c>
      <c r="D92" s="17">
        <f t="shared" si="26"/>
        <v>0.46999995646128073</v>
      </c>
      <c r="E92" s="17">
        <f t="shared" si="27"/>
        <v>0.13588615867054649</v>
      </c>
      <c r="F92" s="17">
        <f t="shared" si="28"/>
        <v>5.1043939189476726</v>
      </c>
      <c r="G92" s="17">
        <f t="shared" si="29"/>
        <v>0.53296071428571423</v>
      </c>
      <c r="H92" s="17">
        <f t="shared" si="30"/>
        <v>0.10869864674233723</v>
      </c>
      <c r="I92" s="4">
        <f>AJ92*4</f>
        <v>17497884</v>
      </c>
      <c r="J92" s="4">
        <f>AI92*4</f>
        <v>18135580</v>
      </c>
      <c r="K92" s="4">
        <f>AH92*4</f>
        <v>38586344</v>
      </c>
      <c r="L92" s="4">
        <v>128768700000000</v>
      </c>
      <c r="M92" s="4">
        <v>84000000000000</v>
      </c>
      <c r="N92" s="4">
        <v>6321077</v>
      </c>
      <c r="O92" s="1" t="s">
        <v>484</v>
      </c>
      <c r="P92" s="4">
        <v>13996983432770</v>
      </c>
      <c r="Q92" s="4">
        <v>832242</v>
      </c>
      <c r="R92" s="4">
        <v>10989258</v>
      </c>
      <c r="S92" s="4">
        <v>1219755</v>
      </c>
      <c r="T92" s="4">
        <v>59035</v>
      </c>
      <c r="U92" s="4">
        <v>0</v>
      </c>
      <c r="V92" s="4">
        <v>4881774</v>
      </c>
      <c r="W92" s="16">
        <f t="shared" si="31"/>
        <v>17982064</v>
      </c>
      <c r="X92" s="16">
        <f t="shared" si="32"/>
        <v>9196570</v>
      </c>
      <c r="Y92" s="4">
        <v>973153</v>
      </c>
      <c r="Z92" s="4">
        <v>6920802</v>
      </c>
      <c r="AA92" s="4">
        <v>572558</v>
      </c>
      <c r="AB92" s="4">
        <v>628967</v>
      </c>
      <c r="AC92" s="4">
        <v>0</v>
      </c>
      <c r="AD92" s="4">
        <v>101090</v>
      </c>
      <c r="AE92" s="3" t="s">
        <v>71</v>
      </c>
      <c r="AF92" s="3" t="s">
        <v>41</v>
      </c>
      <c r="AG92" s="3" t="s">
        <v>73</v>
      </c>
      <c r="AH92" s="4">
        <v>9646586</v>
      </c>
      <c r="AI92" s="4">
        <v>4533895</v>
      </c>
      <c r="AJ92" s="4">
        <v>4374471</v>
      </c>
      <c r="AK92" s="2" t="s">
        <v>239</v>
      </c>
    </row>
    <row r="93" spans="1:37" ht="15" customHeight="1">
      <c r="A93" s="19" t="s">
        <v>240</v>
      </c>
      <c r="B93" s="17">
        <f t="shared" si="24"/>
        <v>0.30011314020774488</v>
      </c>
      <c r="C93" s="17">
        <f t="shared" si="25"/>
        <v>0.20695528551841566</v>
      </c>
      <c r="D93" s="17">
        <f t="shared" si="26"/>
        <v>0.65753135516886985</v>
      </c>
      <c r="E93" s="17">
        <f t="shared" si="27"/>
        <v>0.1731066356053205</v>
      </c>
      <c r="F93" s="17">
        <f t="shared" si="28"/>
        <v>0.398094101381049</v>
      </c>
      <c r="G93" s="17">
        <f t="shared" si="29"/>
        <v>1.6329639889196677</v>
      </c>
      <c r="H93" s="17">
        <f t="shared" si="30"/>
        <v>0.46979940364845568</v>
      </c>
      <c r="I93" s="4">
        <f t="shared" ref="I93:I98" si="36">AJ93*1</f>
        <v>460706</v>
      </c>
      <c r="J93" s="4">
        <f t="shared" ref="J93:J98" si="37">AI93*1</f>
        <v>1118353</v>
      </c>
      <c r="K93" s="4">
        <f t="shared" ref="K93:K98" si="38">AH93*1</f>
        <v>1700836</v>
      </c>
      <c r="L93" s="4">
        <v>2661400000000</v>
      </c>
      <c r="M93" s="4">
        <v>1010800000000</v>
      </c>
      <c r="N93" s="4">
        <v>1216539</v>
      </c>
      <c r="O93" s="1" t="s">
        <v>485</v>
      </c>
      <c r="P93" s="4">
        <v>1250324132870</v>
      </c>
      <c r="Q93" s="4">
        <v>85481</v>
      </c>
      <c r="R93" s="4">
        <v>390177</v>
      </c>
      <c r="S93" s="4">
        <v>0</v>
      </c>
      <c r="T93" s="4">
        <v>0</v>
      </c>
      <c r="U93" s="4">
        <v>20672</v>
      </c>
      <c r="V93" s="4">
        <v>676551</v>
      </c>
      <c r="W93" s="16">
        <f t="shared" si="31"/>
        <v>1172881</v>
      </c>
      <c r="X93" s="16">
        <f t="shared" si="32"/>
        <v>351997</v>
      </c>
      <c r="Y93" s="4">
        <v>159904</v>
      </c>
      <c r="Z93" s="4">
        <v>0</v>
      </c>
      <c r="AA93" s="4">
        <v>70858</v>
      </c>
      <c r="AB93" s="4">
        <v>121235</v>
      </c>
      <c r="AC93" s="4">
        <v>0</v>
      </c>
      <c r="AD93" s="4">
        <v>0</v>
      </c>
      <c r="AE93" s="3" t="s">
        <v>22</v>
      </c>
      <c r="AF93" s="3" t="s">
        <v>242</v>
      </c>
      <c r="AG93" s="3" t="s">
        <v>24</v>
      </c>
      <c r="AH93" s="4">
        <v>1700836</v>
      </c>
      <c r="AI93" s="4">
        <v>1118353</v>
      </c>
      <c r="AJ93" s="4">
        <v>460706</v>
      </c>
      <c r="AK93" s="2" t="s">
        <v>241</v>
      </c>
    </row>
    <row r="94" spans="1:37" ht="15" customHeight="1">
      <c r="A94" s="19" t="s">
        <v>243</v>
      </c>
      <c r="B94" s="17">
        <f t="shared" si="24"/>
        <v>1.2990974244656712</v>
      </c>
      <c r="C94" s="17">
        <f t="shared" si="25"/>
        <v>1.0731811215191318</v>
      </c>
      <c r="D94" s="17">
        <f t="shared" si="26"/>
        <v>0.74780897256293488</v>
      </c>
      <c r="E94" s="17">
        <f t="shared" si="27"/>
        <v>6.433615791593511E-2</v>
      </c>
      <c r="F94" s="17">
        <f t="shared" si="28"/>
        <v>0.32330738221751282</v>
      </c>
      <c r="G94" s="17">
        <f t="shared" si="29"/>
        <v>2.3031645569620252</v>
      </c>
      <c r="H94" s="17">
        <f t="shared" si="30"/>
        <v>0.19594353984729071</v>
      </c>
      <c r="I94" s="4">
        <f t="shared" si="36"/>
        <v>263244</v>
      </c>
      <c r="J94" s="4">
        <f t="shared" si="37"/>
        <v>1021697</v>
      </c>
      <c r="K94" s="4">
        <f t="shared" si="38"/>
        <v>1366254</v>
      </c>
      <c r="L94" s="4">
        <v>4091696000000</v>
      </c>
      <c r="M94" s="4">
        <v>1238720000000</v>
      </c>
      <c r="N94" s="4">
        <v>1032454</v>
      </c>
      <c r="O94" s="1" t="s">
        <v>486</v>
      </c>
      <c r="P94" s="4">
        <v>801741398219</v>
      </c>
      <c r="Q94" s="4">
        <v>27687</v>
      </c>
      <c r="R94" s="4">
        <v>580783</v>
      </c>
      <c r="S94" s="4">
        <v>0</v>
      </c>
      <c r="T94" s="4">
        <v>0</v>
      </c>
      <c r="U94" s="4">
        <v>27437</v>
      </c>
      <c r="V94" s="4">
        <v>492752</v>
      </c>
      <c r="W94" s="16">
        <f t="shared" si="31"/>
        <v>1128659</v>
      </c>
      <c r="X94" s="16">
        <f t="shared" si="32"/>
        <v>1466238</v>
      </c>
      <c r="Y94" s="4">
        <v>306740</v>
      </c>
      <c r="Z94" s="4">
        <v>0</v>
      </c>
      <c r="AA94" s="4">
        <v>77015</v>
      </c>
      <c r="AB94" s="4">
        <v>659703</v>
      </c>
      <c r="AC94" s="4">
        <v>0</v>
      </c>
      <c r="AD94" s="4">
        <v>422780</v>
      </c>
      <c r="AE94" s="3" t="s">
        <v>22</v>
      </c>
      <c r="AF94" s="3" t="s">
        <v>245</v>
      </c>
      <c r="AG94" s="3" t="s">
        <v>24</v>
      </c>
      <c r="AH94" s="4">
        <v>1366254</v>
      </c>
      <c r="AI94" s="4">
        <v>1021697</v>
      </c>
      <c r="AJ94" s="4">
        <v>263244</v>
      </c>
      <c r="AK94" s="2" t="s">
        <v>244</v>
      </c>
    </row>
    <row r="95" spans="1:37" ht="15" customHeight="1">
      <c r="A95" s="19" t="s">
        <v>246</v>
      </c>
      <c r="B95" s="17">
        <f t="shared" si="24"/>
        <v>0.55565147445381291</v>
      </c>
      <c r="C95" s="17">
        <f t="shared" si="25"/>
        <v>0.33852771044271951</v>
      </c>
      <c r="D95" s="17">
        <f t="shared" si="26"/>
        <v>0.52758005093155746</v>
      </c>
      <c r="E95" s="17">
        <f t="shared" si="27"/>
        <v>0.13508878103578534</v>
      </c>
      <c r="F95" s="17">
        <f t="shared" si="28"/>
        <v>0.57822409564006805</v>
      </c>
      <c r="G95" s="17">
        <f t="shared" si="29"/>
        <v>2.6684756584197924</v>
      </c>
      <c r="H95" s="17">
        <f t="shared" si="30"/>
        <v>0.2544285195401344</v>
      </c>
      <c r="I95" s="4">
        <f t="shared" si="36"/>
        <v>341522</v>
      </c>
      <c r="J95" s="4">
        <f t="shared" si="37"/>
        <v>602871</v>
      </c>
      <c r="K95" s="4">
        <f t="shared" si="38"/>
        <v>1142710</v>
      </c>
      <c r="L95" s="4">
        <v>2528130000000</v>
      </c>
      <c r="M95" s="4">
        <v>689150000000</v>
      </c>
      <c r="N95" s="4">
        <v>724048</v>
      </c>
      <c r="O95" s="1" t="s">
        <v>486</v>
      </c>
      <c r="P95" s="4">
        <v>643228373105</v>
      </c>
      <c r="Q95" s="4">
        <v>68301</v>
      </c>
      <c r="R95" s="4">
        <v>158606</v>
      </c>
      <c r="S95" s="4">
        <v>0</v>
      </c>
      <c r="T95" s="4">
        <v>0</v>
      </c>
      <c r="U95" s="4">
        <v>46904</v>
      </c>
      <c r="V95" s="4">
        <v>422379</v>
      </c>
      <c r="W95" s="16">
        <f t="shared" si="31"/>
        <v>696190</v>
      </c>
      <c r="X95" s="16">
        <f t="shared" si="32"/>
        <v>386839</v>
      </c>
      <c r="Y95" s="4">
        <v>234848</v>
      </c>
      <c r="Z95" s="4">
        <v>0</v>
      </c>
      <c r="AA95" s="4">
        <v>21206</v>
      </c>
      <c r="AB95" s="4">
        <v>130785</v>
      </c>
      <c r="AC95" s="4">
        <v>0</v>
      </c>
      <c r="AD95" s="4">
        <v>0</v>
      </c>
      <c r="AE95" s="3" t="s">
        <v>22</v>
      </c>
      <c r="AF95" s="3" t="s">
        <v>149</v>
      </c>
      <c r="AG95" s="3" t="s">
        <v>24</v>
      </c>
      <c r="AH95" s="4">
        <v>1142710</v>
      </c>
      <c r="AI95" s="4">
        <v>602871</v>
      </c>
      <c r="AJ95" s="4">
        <v>341522</v>
      </c>
      <c r="AK95" s="2" t="s">
        <v>247</v>
      </c>
    </row>
    <row r="96" spans="1:37" ht="15" customHeight="1">
      <c r="A96" s="19" t="s">
        <v>248</v>
      </c>
      <c r="B96" s="17">
        <f t="shared" si="24"/>
        <v>0.91494852655039449</v>
      </c>
      <c r="C96" s="17">
        <f t="shared" si="25"/>
        <v>0.45970799494483577</v>
      </c>
      <c r="D96" s="17">
        <f t="shared" si="26"/>
        <v>0.71714098824549899</v>
      </c>
      <c r="E96" s="17">
        <f t="shared" si="27"/>
        <v>0.1003774582713601</v>
      </c>
      <c r="F96" s="17">
        <f t="shared" si="28"/>
        <v>0.1276736480676372</v>
      </c>
      <c r="G96" s="17">
        <f t="shared" si="29"/>
        <v>1.5618120237087214</v>
      </c>
      <c r="H96" s="17">
        <f t="shared" si="30"/>
        <v>8.7014260185754422E-2</v>
      </c>
      <c r="I96" s="4">
        <f t="shared" si="36"/>
        <v>227769</v>
      </c>
      <c r="J96" s="4">
        <f t="shared" si="37"/>
        <v>806917</v>
      </c>
      <c r="K96" s="4">
        <f t="shared" si="38"/>
        <v>1125186</v>
      </c>
      <c r="L96" s="4">
        <v>2269125000000</v>
      </c>
      <c r="M96" s="4">
        <v>885750000000</v>
      </c>
      <c r="N96" s="4">
        <v>997794</v>
      </c>
      <c r="O96" s="1" t="s">
        <v>485</v>
      </c>
      <c r="P96" s="4">
        <v>197446233144</v>
      </c>
      <c r="Q96" s="4">
        <v>7605</v>
      </c>
      <c r="R96" s="4">
        <v>149658</v>
      </c>
      <c r="S96" s="4">
        <v>0</v>
      </c>
      <c r="T96" s="4">
        <v>0</v>
      </c>
      <c r="U96" s="4">
        <v>46667</v>
      </c>
      <c r="V96" s="4">
        <v>361410</v>
      </c>
      <c r="W96" s="16">
        <f t="shared" si="31"/>
        <v>565340</v>
      </c>
      <c r="X96" s="16">
        <f t="shared" si="32"/>
        <v>517257</v>
      </c>
      <c r="Y96" s="4">
        <v>331851</v>
      </c>
      <c r="Z96" s="4">
        <v>0</v>
      </c>
      <c r="AA96" s="4">
        <v>121792</v>
      </c>
      <c r="AB96" s="4">
        <v>63614</v>
      </c>
      <c r="AC96" s="4">
        <v>0</v>
      </c>
      <c r="AD96" s="4">
        <v>0</v>
      </c>
      <c r="AE96" s="3" t="s">
        <v>22</v>
      </c>
      <c r="AF96" s="3" t="s">
        <v>250</v>
      </c>
      <c r="AG96" s="3" t="s">
        <v>24</v>
      </c>
      <c r="AH96" s="4">
        <v>1125186</v>
      </c>
      <c r="AI96" s="4">
        <v>806917</v>
      </c>
      <c r="AJ96" s="4">
        <v>227769</v>
      </c>
      <c r="AK96" s="2" t="s">
        <v>249</v>
      </c>
    </row>
    <row r="97" spans="1:37" ht="15" customHeight="1">
      <c r="A97" s="19" t="s">
        <v>251</v>
      </c>
      <c r="B97" s="17">
        <f t="shared" si="24"/>
        <v>0.66587221955090348</v>
      </c>
      <c r="C97" s="17">
        <f t="shared" si="25"/>
        <v>0.49465901195592588</v>
      </c>
      <c r="D97" s="17">
        <f t="shared" si="26"/>
        <v>0.70669009467903998</v>
      </c>
      <c r="E97" s="17">
        <f t="shared" si="27"/>
        <v>0.10924544612534733</v>
      </c>
      <c r="F97" s="17">
        <f t="shared" si="28"/>
        <v>0.51538632424077446</v>
      </c>
      <c r="G97" s="17">
        <f t="shared" si="29"/>
        <v>1.432229481114365</v>
      </c>
      <c r="H97" s="17">
        <f t="shared" si="30"/>
        <v>0.71819690188947205</v>
      </c>
      <c r="I97" s="4">
        <f t="shared" si="36"/>
        <v>176923</v>
      </c>
      <c r="J97" s="4">
        <f t="shared" si="37"/>
        <v>684529</v>
      </c>
      <c r="K97" s="4">
        <f t="shared" si="38"/>
        <v>968641</v>
      </c>
      <c r="L97" s="4">
        <v>1619500000000</v>
      </c>
      <c r="M97" s="4">
        <v>665850000000</v>
      </c>
      <c r="N97" s="4">
        <v>639204</v>
      </c>
      <c r="O97" s="1" t="s">
        <v>485</v>
      </c>
      <c r="P97" s="4">
        <v>1163119882610</v>
      </c>
      <c r="Q97" s="4">
        <v>61725</v>
      </c>
      <c r="R97" s="4">
        <v>277671</v>
      </c>
      <c r="S97" s="4">
        <v>0</v>
      </c>
      <c r="T97" s="4">
        <v>0</v>
      </c>
      <c r="U97" s="4">
        <v>22253</v>
      </c>
      <c r="V97" s="4">
        <v>357929</v>
      </c>
      <c r="W97" s="16">
        <f t="shared" si="31"/>
        <v>719578</v>
      </c>
      <c r="X97" s="16">
        <f t="shared" si="32"/>
        <v>479147</v>
      </c>
      <c r="Y97" s="4">
        <v>216449</v>
      </c>
      <c r="Z97" s="4">
        <v>0</v>
      </c>
      <c r="AA97" s="4">
        <v>51759</v>
      </c>
      <c r="AB97" s="4">
        <v>142111</v>
      </c>
      <c r="AC97" s="4">
        <v>4426</v>
      </c>
      <c r="AD97" s="4">
        <v>64402</v>
      </c>
      <c r="AE97" s="3" t="s">
        <v>22</v>
      </c>
      <c r="AF97" s="3" t="s">
        <v>253</v>
      </c>
      <c r="AG97" s="3" t="s">
        <v>24</v>
      </c>
      <c r="AH97" s="4">
        <v>968641</v>
      </c>
      <c r="AI97" s="4">
        <v>684529</v>
      </c>
      <c r="AJ97" s="4">
        <v>176923</v>
      </c>
      <c r="AK97" s="2" t="s">
        <v>252</v>
      </c>
    </row>
    <row r="98" spans="1:37" ht="15" customHeight="1">
      <c r="A98" s="19" t="s">
        <v>254</v>
      </c>
      <c r="B98" s="17">
        <f t="shared" ref="B98:B129" si="39">X98/W98</f>
        <v>0.78627847318806987</v>
      </c>
      <c r="C98" s="17">
        <f t="shared" ref="C98:C129" si="40">X98/K98</f>
        <v>0.67851397139150627</v>
      </c>
      <c r="D98" s="17">
        <f t="shared" ref="D98:D129" si="41">J98/K98</f>
        <v>0.59374182086121352</v>
      </c>
      <c r="E98" s="17">
        <f t="shared" ref="E98:E129" si="42">(I98*1000000)/L98</f>
        <v>0.16402837298655237</v>
      </c>
      <c r="F98" s="17">
        <f t="shared" ref="F98:F129" si="43">(K98-N98)/N98</f>
        <v>0.22185974322118887</v>
      </c>
      <c r="G98" s="17">
        <f t="shared" ref="G98:G129" si="44">(L98-M98)/M98</f>
        <v>1.1772844272844274</v>
      </c>
      <c r="H98" s="17">
        <f t="shared" ref="H98:H129" si="45">P98/L98</f>
        <v>0.64447501669641127</v>
      </c>
      <c r="I98" s="4">
        <f t="shared" si="36"/>
        <v>721487</v>
      </c>
      <c r="J98" s="4">
        <f t="shared" si="37"/>
        <v>1669621</v>
      </c>
      <c r="K98" s="4">
        <f t="shared" si="38"/>
        <v>2812032</v>
      </c>
      <c r="L98" s="4">
        <v>4398550000000</v>
      </c>
      <c r="M98" s="4">
        <v>2020200000000</v>
      </c>
      <c r="N98" s="4">
        <v>2301436</v>
      </c>
      <c r="O98" s="1" t="s">
        <v>486</v>
      </c>
      <c r="P98" s="4">
        <v>2834755584690</v>
      </c>
      <c r="Q98" s="4">
        <v>202117</v>
      </c>
      <c r="R98" s="4">
        <v>725322</v>
      </c>
      <c r="S98" s="4">
        <v>0</v>
      </c>
      <c r="T98" s="4">
        <v>0</v>
      </c>
      <c r="U98" s="4">
        <v>403631</v>
      </c>
      <c r="V98" s="4">
        <v>1095555</v>
      </c>
      <c r="W98" s="16">
        <f t="shared" ref="W98:W129" si="46">V98+U98+T98+S98+R98+Q98</f>
        <v>2426625</v>
      </c>
      <c r="X98" s="16">
        <f t="shared" ref="X98:X129" si="47">Y98+Z98+AA98+AB98+AC98+AD98</f>
        <v>1908003</v>
      </c>
      <c r="Y98" s="4">
        <v>709386</v>
      </c>
      <c r="Z98" s="4">
        <v>0</v>
      </c>
      <c r="AA98" s="4">
        <v>95258</v>
      </c>
      <c r="AB98" s="4">
        <v>1103359</v>
      </c>
      <c r="AC98" s="4">
        <v>0</v>
      </c>
      <c r="AD98" s="4">
        <v>0</v>
      </c>
      <c r="AE98" s="3" t="s">
        <v>22</v>
      </c>
      <c r="AF98" s="3" t="s">
        <v>256</v>
      </c>
      <c r="AG98" s="3" t="s">
        <v>24</v>
      </c>
      <c r="AH98" s="4">
        <v>2812032</v>
      </c>
      <c r="AI98" s="4">
        <v>1669621</v>
      </c>
      <c r="AJ98" s="4">
        <v>721487</v>
      </c>
      <c r="AK98" s="2" t="s">
        <v>255</v>
      </c>
    </row>
    <row r="99" spans="1:37" ht="15" customHeight="1">
      <c r="A99" s="19" t="s">
        <v>257</v>
      </c>
      <c r="B99" s="17">
        <f t="shared" si="39"/>
        <v>0.33020853220167024</v>
      </c>
      <c r="C99" s="17">
        <f t="shared" si="40"/>
        <v>0.24665218709289782</v>
      </c>
      <c r="D99" s="17">
        <f t="shared" si="41"/>
        <v>0.7673833657294783</v>
      </c>
      <c r="E99" s="17">
        <f t="shared" si="42"/>
        <v>0.13817271964521155</v>
      </c>
      <c r="F99" s="17">
        <f t="shared" si="43"/>
        <v>0.52757639732584449</v>
      </c>
      <c r="G99" s="17">
        <f t="shared" si="44"/>
        <v>1.054862842892768</v>
      </c>
      <c r="H99" s="17">
        <f t="shared" si="45"/>
        <v>0.60605387040408132</v>
      </c>
      <c r="I99" s="4">
        <f>AJ99/9*12</f>
        <v>307406.66666666669</v>
      </c>
      <c r="J99" s="4">
        <f>AI99/9*12</f>
        <v>941709.33333333337</v>
      </c>
      <c r="K99" s="4">
        <f>AH99/9*12</f>
        <v>1227169.3333333333</v>
      </c>
      <c r="L99" s="5">
        <v>2224800000000</v>
      </c>
      <c r="M99" s="4">
        <v>1082700000000</v>
      </c>
      <c r="N99" s="4">
        <v>803344</v>
      </c>
      <c r="O99" s="1" t="s">
        <v>486</v>
      </c>
      <c r="P99" s="4">
        <v>1348348650875</v>
      </c>
      <c r="Q99" s="4">
        <v>159503</v>
      </c>
      <c r="R99" s="4">
        <v>203032</v>
      </c>
      <c r="S99" s="4">
        <v>0</v>
      </c>
      <c r="T99" s="4">
        <v>32482</v>
      </c>
      <c r="U99" s="4">
        <v>0</v>
      </c>
      <c r="V99" s="4">
        <v>521628</v>
      </c>
      <c r="W99" s="16">
        <f t="shared" si="46"/>
        <v>916645</v>
      </c>
      <c r="X99" s="16">
        <f t="shared" si="47"/>
        <v>302684</v>
      </c>
      <c r="Y99" s="4">
        <v>186319</v>
      </c>
      <c r="Z99" s="4">
        <v>0</v>
      </c>
      <c r="AA99" s="4">
        <v>41960</v>
      </c>
      <c r="AB99" s="4">
        <v>63806</v>
      </c>
      <c r="AC99" s="4">
        <v>0</v>
      </c>
      <c r="AD99" s="4">
        <v>10599</v>
      </c>
      <c r="AE99" s="1" t="s">
        <v>22</v>
      </c>
      <c r="AF99" s="1" t="s">
        <v>259</v>
      </c>
      <c r="AG99" s="1" t="s">
        <v>34</v>
      </c>
      <c r="AH99" s="5">
        <v>920377</v>
      </c>
      <c r="AI99" s="5">
        <v>706282</v>
      </c>
      <c r="AJ99" s="5">
        <v>230555</v>
      </c>
      <c r="AK99" s="1" t="s">
        <v>258</v>
      </c>
    </row>
    <row r="100" spans="1:37" ht="15" customHeight="1">
      <c r="A100" s="19" t="s">
        <v>260</v>
      </c>
      <c r="B100" s="17">
        <f t="shared" si="39"/>
        <v>1.2838534452880703</v>
      </c>
      <c r="C100" s="17">
        <f t="shared" si="40"/>
        <v>0.72090470933286255</v>
      </c>
      <c r="D100" s="17">
        <f t="shared" si="41"/>
        <v>0.67189347100418595</v>
      </c>
      <c r="E100" s="17">
        <f t="shared" si="42"/>
        <v>6.5072862593032715E-2</v>
      </c>
      <c r="F100" s="17">
        <f t="shared" si="43"/>
        <v>0.69289142711572538</v>
      </c>
      <c r="G100" s="17">
        <f t="shared" si="44"/>
        <v>5.8523667659715325E-2</v>
      </c>
      <c r="H100" s="17">
        <f t="shared" si="45"/>
        <v>1.198771628369504E-2</v>
      </c>
      <c r="I100" s="4">
        <f>AJ100*2</f>
        <v>208090</v>
      </c>
      <c r="J100" s="4">
        <f>AI100*2</f>
        <v>928714</v>
      </c>
      <c r="K100" s="4">
        <f>AH100*2</f>
        <v>1382234</v>
      </c>
      <c r="L100" s="4">
        <v>3197800000000</v>
      </c>
      <c r="M100" s="4">
        <v>3021000000000</v>
      </c>
      <c r="N100" s="4">
        <v>816493</v>
      </c>
      <c r="O100" s="1" t="s">
        <v>487</v>
      </c>
      <c r="P100" s="4">
        <v>38334319132</v>
      </c>
      <c r="Q100" s="4">
        <v>70780</v>
      </c>
      <c r="R100" s="4">
        <v>254732</v>
      </c>
      <c r="S100" s="4">
        <v>28481</v>
      </c>
      <c r="T100" s="4">
        <v>51453</v>
      </c>
      <c r="U100" s="4">
        <v>0</v>
      </c>
      <c r="V100" s="4">
        <v>370701</v>
      </c>
      <c r="W100" s="16">
        <f t="shared" si="46"/>
        <v>776147</v>
      </c>
      <c r="X100" s="16">
        <f t="shared" si="47"/>
        <v>996459</v>
      </c>
      <c r="Y100" s="4">
        <v>44466</v>
      </c>
      <c r="Z100" s="4">
        <v>247789</v>
      </c>
      <c r="AA100" s="4">
        <v>6107</v>
      </c>
      <c r="AB100" s="4">
        <v>443306</v>
      </c>
      <c r="AC100" s="4">
        <v>0</v>
      </c>
      <c r="AD100" s="4">
        <v>254791</v>
      </c>
      <c r="AE100" s="3" t="s">
        <v>40</v>
      </c>
      <c r="AF100" s="3" t="s">
        <v>81</v>
      </c>
      <c r="AG100" s="3" t="s">
        <v>42</v>
      </c>
      <c r="AH100" s="4">
        <v>691117</v>
      </c>
      <c r="AI100" s="4">
        <v>464357</v>
      </c>
      <c r="AJ100" s="4">
        <v>104045</v>
      </c>
      <c r="AK100" s="2" t="s">
        <v>261</v>
      </c>
    </row>
    <row r="101" spans="1:37" ht="15" customHeight="1">
      <c r="A101" s="19" t="s">
        <v>262</v>
      </c>
      <c r="B101" s="17">
        <f t="shared" si="39"/>
        <v>1.2241190084476306</v>
      </c>
      <c r="C101" s="17">
        <f t="shared" si="40"/>
        <v>0.91263694666239803</v>
      </c>
      <c r="D101" s="17">
        <f t="shared" si="41"/>
        <v>0.71967193970732279</v>
      </c>
      <c r="E101" s="17">
        <f t="shared" si="42"/>
        <v>9.7160780269828995E-2</v>
      </c>
      <c r="F101" s="17">
        <f t="shared" si="43"/>
        <v>0.27171232551490593</v>
      </c>
      <c r="G101" s="17">
        <f t="shared" si="44"/>
        <v>0.93177290836653381</v>
      </c>
      <c r="H101" s="17">
        <f t="shared" si="45"/>
        <v>0.23867427363638968</v>
      </c>
      <c r="I101" s="4">
        <f>AJ101*1</f>
        <v>169599</v>
      </c>
      <c r="J101" s="4">
        <f>AI101*1</f>
        <v>905918</v>
      </c>
      <c r="K101" s="4">
        <f>AH101*1</f>
        <v>1258793</v>
      </c>
      <c r="L101" s="4">
        <v>1745550000000</v>
      </c>
      <c r="M101" s="4">
        <v>903600000000</v>
      </c>
      <c r="N101" s="4">
        <v>989841</v>
      </c>
      <c r="O101" s="1" t="s">
        <v>485</v>
      </c>
      <c r="P101" s="4">
        <v>416617878346</v>
      </c>
      <c r="Q101" s="4">
        <v>27775</v>
      </c>
      <c r="R101" s="4">
        <v>340523</v>
      </c>
      <c r="S101" s="4">
        <v>0</v>
      </c>
      <c r="T101" s="4">
        <v>0</v>
      </c>
      <c r="U101" s="4">
        <v>35706</v>
      </c>
      <c r="V101" s="4">
        <v>534484</v>
      </c>
      <c r="W101" s="16">
        <f t="shared" si="46"/>
        <v>938488</v>
      </c>
      <c r="X101" s="16">
        <f t="shared" si="47"/>
        <v>1148821</v>
      </c>
      <c r="Y101" s="4">
        <v>193763</v>
      </c>
      <c r="Z101" s="4">
        <v>0</v>
      </c>
      <c r="AA101" s="4">
        <v>37501</v>
      </c>
      <c r="AB101" s="4">
        <v>870425</v>
      </c>
      <c r="AC101" s="4">
        <v>0</v>
      </c>
      <c r="AD101" s="4">
        <v>47132</v>
      </c>
      <c r="AE101" s="3" t="s">
        <v>22</v>
      </c>
      <c r="AF101" s="3" t="s">
        <v>245</v>
      </c>
      <c r="AG101" s="3" t="s">
        <v>24</v>
      </c>
      <c r="AH101" s="4">
        <v>1258793</v>
      </c>
      <c r="AI101" s="4">
        <v>905918</v>
      </c>
      <c r="AJ101" s="4">
        <v>169599</v>
      </c>
      <c r="AK101" s="2" t="s">
        <v>263</v>
      </c>
    </row>
    <row r="102" spans="1:37" ht="15" customHeight="1">
      <c r="A102" s="19" t="s">
        <v>264</v>
      </c>
      <c r="B102" s="17">
        <f t="shared" si="39"/>
        <v>0.49156957791195399</v>
      </c>
      <c r="C102" s="17">
        <f t="shared" si="40"/>
        <v>0.38701477436729109</v>
      </c>
      <c r="D102" s="17">
        <f t="shared" si="41"/>
        <v>0.74357768817604264</v>
      </c>
      <c r="E102" s="17">
        <f t="shared" si="42"/>
        <v>0.1376693988970947</v>
      </c>
      <c r="F102" s="17">
        <f t="shared" si="43"/>
        <v>1.2138885594951052</v>
      </c>
      <c r="G102" s="17">
        <f t="shared" si="44"/>
        <v>0.32856317143303948</v>
      </c>
      <c r="H102" s="17">
        <f t="shared" si="45"/>
        <v>0.39201882790382886</v>
      </c>
      <c r="I102" s="4">
        <f>AJ102*4</f>
        <v>268480</v>
      </c>
      <c r="J102" s="4">
        <f>AI102*4</f>
        <v>999532</v>
      </c>
      <c r="K102" s="4">
        <f>AH102*4</f>
        <v>1344220</v>
      </c>
      <c r="L102" s="4">
        <v>1950179213034</v>
      </c>
      <c r="M102" s="4">
        <v>1467885950000</v>
      </c>
      <c r="N102" s="4">
        <v>607176</v>
      </c>
      <c r="O102" s="1" t="s">
        <v>484</v>
      </c>
      <c r="P102" s="4">
        <v>764506969296</v>
      </c>
      <c r="Q102" s="4">
        <v>29749</v>
      </c>
      <c r="R102" s="4">
        <v>434663</v>
      </c>
      <c r="S102" s="4">
        <v>175125</v>
      </c>
      <c r="T102" s="4">
        <v>13453</v>
      </c>
      <c r="U102" s="4">
        <v>0</v>
      </c>
      <c r="V102" s="4">
        <v>405320</v>
      </c>
      <c r="W102" s="16">
        <f t="shared" si="46"/>
        <v>1058310</v>
      </c>
      <c r="X102" s="16">
        <f t="shared" si="47"/>
        <v>520233</v>
      </c>
      <c r="Y102" s="4">
        <v>58972</v>
      </c>
      <c r="Z102" s="4">
        <v>382206</v>
      </c>
      <c r="AA102" s="4">
        <v>34814</v>
      </c>
      <c r="AB102" s="4">
        <v>44241</v>
      </c>
      <c r="AC102" s="4">
        <v>0</v>
      </c>
      <c r="AD102" s="4">
        <v>0</v>
      </c>
      <c r="AE102" s="3" t="s">
        <v>71</v>
      </c>
      <c r="AF102" s="3" t="s">
        <v>45</v>
      </c>
      <c r="AG102" s="3" t="s">
        <v>73</v>
      </c>
      <c r="AH102" s="4">
        <v>336055</v>
      </c>
      <c r="AI102" s="4">
        <v>249883</v>
      </c>
      <c r="AJ102" s="4">
        <v>67120</v>
      </c>
      <c r="AK102" s="2" t="s">
        <v>265</v>
      </c>
    </row>
    <row r="103" spans="1:37" ht="15" customHeight="1">
      <c r="A103" s="19" t="s">
        <v>266</v>
      </c>
      <c r="B103" s="17">
        <f t="shared" si="39"/>
        <v>1.2068344582354331</v>
      </c>
      <c r="C103" s="17">
        <f t="shared" si="40"/>
        <v>0.63428742793548853</v>
      </c>
      <c r="D103" s="17">
        <f t="shared" si="41"/>
        <v>0.73092970061300444</v>
      </c>
      <c r="E103" s="17">
        <f t="shared" si="42"/>
        <v>4.648392219134577E-2</v>
      </c>
      <c r="F103" s="17">
        <f t="shared" si="43"/>
        <v>0.21140861724111257</v>
      </c>
      <c r="G103" s="17">
        <f t="shared" si="44"/>
        <v>0.93004635482511588</v>
      </c>
      <c r="H103" s="17">
        <f t="shared" si="45"/>
        <v>0.22910628000555777</v>
      </c>
      <c r="I103" s="4">
        <f>AJ103*1</f>
        <v>117093</v>
      </c>
      <c r="J103" s="4">
        <f>AI103*1</f>
        <v>1282039</v>
      </c>
      <c r="K103" s="4">
        <f>AH103*1</f>
        <v>1753984</v>
      </c>
      <c r="L103" s="4">
        <v>2519000000000</v>
      </c>
      <c r="M103" s="4">
        <v>1305150000000</v>
      </c>
      <c r="N103" s="4">
        <v>1447888</v>
      </c>
      <c r="O103" s="1" t="s">
        <v>486</v>
      </c>
      <c r="P103" s="4">
        <v>577118719334</v>
      </c>
      <c r="Q103" s="4">
        <v>11019</v>
      </c>
      <c r="R103" s="4">
        <v>389863</v>
      </c>
      <c r="S103" s="4">
        <v>0</v>
      </c>
      <c r="T103" s="4">
        <v>0</v>
      </c>
      <c r="U103" s="4">
        <v>50856</v>
      </c>
      <c r="V103" s="4">
        <v>470120</v>
      </c>
      <c r="W103" s="16">
        <f t="shared" si="46"/>
        <v>921858</v>
      </c>
      <c r="X103" s="16">
        <f t="shared" si="47"/>
        <v>1112530</v>
      </c>
      <c r="Y103" s="4">
        <v>528581</v>
      </c>
      <c r="Z103" s="4">
        <v>0</v>
      </c>
      <c r="AA103" s="4">
        <v>168800</v>
      </c>
      <c r="AB103" s="4">
        <v>190002</v>
      </c>
      <c r="AC103" s="4">
        <v>0</v>
      </c>
      <c r="AD103" s="4">
        <v>225147</v>
      </c>
      <c r="AE103" s="3" t="s">
        <v>22</v>
      </c>
      <c r="AF103" s="3" t="s">
        <v>268</v>
      </c>
      <c r="AG103" s="3" t="s">
        <v>24</v>
      </c>
      <c r="AH103" s="4">
        <v>1753984</v>
      </c>
      <c r="AI103" s="4">
        <v>1282039</v>
      </c>
      <c r="AJ103" s="4">
        <v>117093</v>
      </c>
      <c r="AK103" s="2" t="s">
        <v>267</v>
      </c>
    </row>
    <row r="104" spans="1:37" ht="15" customHeight="1">
      <c r="A104" s="19" t="s">
        <v>269</v>
      </c>
      <c r="B104" s="17">
        <f t="shared" si="39"/>
        <v>0.7136186052234903</v>
      </c>
      <c r="C104" s="17">
        <f t="shared" si="40"/>
        <v>0.38727147367032777</v>
      </c>
      <c r="D104" s="17">
        <f t="shared" si="41"/>
        <v>0.69179684174149958</v>
      </c>
      <c r="E104" s="17">
        <f t="shared" si="42"/>
        <v>0.11222694094226941</v>
      </c>
      <c r="F104" s="17">
        <f t="shared" si="43"/>
        <v>0.3832160064842472</v>
      </c>
      <c r="G104" s="17">
        <f t="shared" si="44"/>
        <v>2.2200854700854702</v>
      </c>
      <c r="H104" s="17">
        <f t="shared" si="45"/>
        <v>0.45233255358150853</v>
      </c>
      <c r="I104" s="4">
        <f>AJ104*1</f>
        <v>253689</v>
      </c>
      <c r="J104" s="4">
        <f>AI104*1</f>
        <v>828774</v>
      </c>
      <c r="K104" s="4">
        <f>AH104*1</f>
        <v>1198002</v>
      </c>
      <c r="L104" s="4">
        <v>2260500000000</v>
      </c>
      <c r="M104" s="4">
        <v>702000000000</v>
      </c>
      <c r="N104" s="4">
        <v>866099</v>
      </c>
      <c r="O104" s="1" t="s">
        <v>485</v>
      </c>
      <c r="P104" s="4">
        <v>1022497737371</v>
      </c>
      <c r="Q104" s="4">
        <v>6966</v>
      </c>
      <c r="R104" s="4">
        <v>71130</v>
      </c>
      <c r="S104" s="4">
        <v>0</v>
      </c>
      <c r="T104" s="4">
        <v>0</v>
      </c>
      <c r="U104" s="4">
        <v>67047</v>
      </c>
      <c r="V104" s="4">
        <v>504997</v>
      </c>
      <c r="W104" s="16">
        <f t="shared" si="46"/>
        <v>650140</v>
      </c>
      <c r="X104" s="16">
        <f t="shared" si="47"/>
        <v>463952</v>
      </c>
      <c r="Y104" s="4">
        <v>142976</v>
      </c>
      <c r="Z104" s="4">
        <v>0</v>
      </c>
      <c r="AA104" s="4">
        <v>38361</v>
      </c>
      <c r="AB104" s="4">
        <v>282615</v>
      </c>
      <c r="AC104" s="4">
        <v>0</v>
      </c>
      <c r="AD104" s="4">
        <v>0</v>
      </c>
      <c r="AE104" s="3" t="s">
        <v>22</v>
      </c>
      <c r="AF104" s="3" t="s">
        <v>196</v>
      </c>
      <c r="AG104" s="3" t="s">
        <v>24</v>
      </c>
      <c r="AH104" s="4">
        <v>1198002</v>
      </c>
      <c r="AI104" s="4">
        <v>828774</v>
      </c>
      <c r="AJ104" s="4">
        <v>253689</v>
      </c>
      <c r="AK104" s="2" t="s">
        <v>270</v>
      </c>
    </row>
    <row r="105" spans="1:37" ht="15" customHeight="1">
      <c r="A105" s="19" t="s">
        <v>271</v>
      </c>
      <c r="B105" s="17">
        <f t="shared" si="39"/>
        <v>0.34352390201632815</v>
      </c>
      <c r="C105" s="17">
        <f t="shared" si="40"/>
        <v>0.21878845738986974</v>
      </c>
      <c r="D105" s="17">
        <f t="shared" si="41"/>
        <v>0.4938740027021386</v>
      </c>
      <c r="E105" s="17">
        <f t="shared" si="42"/>
        <v>0.20901086956521739</v>
      </c>
      <c r="F105" s="17">
        <f t="shared" si="43"/>
        <v>0.53101325418534373</v>
      </c>
      <c r="G105" s="17">
        <f t="shared" si="44"/>
        <v>1.6456209860370004</v>
      </c>
      <c r="H105" s="17">
        <f t="shared" si="45"/>
        <v>0.2072785503741546</v>
      </c>
      <c r="I105" s="4">
        <f>AJ105*1</f>
        <v>865305</v>
      </c>
      <c r="J105" s="4">
        <f>AI105*1</f>
        <v>844770</v>
      </c>
      <c r="K105" s="4">
        <f>AH105*1</f>
        <v>1710497</v>
      </c>
      <c r="L105" s="4">
        <v>4140000000000</v>
      </c>
      <c r="M105" s="4">
        <v>1564850000000</v>
      </c>
      <c r="N105" s="4">
        <v>1117232</v>
      </c>
      <c r="O105" s="1" t="s">
        <v>485</v>
      </c>
      <c r="P105" s="4">
        <v>858133198549</v>
      </c>
      <c r="Q105" s="4">
        <v>68332</v>
      </c>
      <c r="R105" s="4">
        <v>551295</v>
      </c>
      <c r="S105" s="4">
        <v>0</v>
      </c>
      <c r="T105" s="4">
        <v>0</v>
      </c>
      <c r="U105" s="4">
        <v>9764</v>
      </c>
      <c r="V105" s="4">
        <v>460015</v>
      </c>
      <c r="W105" s="16">
        <f t="shared" si="46"/>
        <v>1089406</v>
      </c>
      <c r="X105" s="16">
        <f t="shared" si="47"/>
        <v>374237</v>
      </c>
      <c r="Y105" s="4">
        <v>212679</v>
      </c>
      <c r="Z105" s="4">
        <v>0</v>
      </c>
      <c r="AA105" s="4">
        <v>22077</v>
      </c>
      <c r="AB105" s="4">
        <v>139481</v>
      </c>
      <c r="AC105" s="4">
        <v>0</v>
      </c>
      <c r="AD105" s="4">
        <v>0</v>
      </c>
      <c r="AE105" s="3" t="s">
        <v>22</v>
      </c>
      <c r="AF105" s="3" t="s">
        <v>250</v>
      </c>
      <c r="AG105" s="3" t="s">
        <v>24</v>
      </c>
      <c r="AH105" s="4">
        <v>1710497</v>
      </c>
      <c r="AI105" s="4">
        <v>844770</v>
      </c>
      <c r="AJ105" s="4">
        <v>865305</v>
      </c>
      <c r="AK105" s="2" t="s">
        <v>272</v>
      </c>
    </row>
    <row r="106" spans="1:37" ht="15" customHeight="1">
      <c r="A106" s="19" t="s">
        <v>273</v>
      </c>
      <c r="B106" s="17">
        <f t="shared" si="39"/>
        <v>1.1124318969787024</v>
      </c>
      <c r="C106" s="17">
        <f t="shared" si="40"/>
        <v>0.81254539506877876</v>
      </c>
      <c r="D106" s="17">
        <f t="shared" si="41"/>
        <v>0.73715862446242064</v>
      </c>
      <c r="E106" s="17">
        <f t="shared" si="42"/>
        <v>5.9390772701026322E-2</v>
      </c>
      <c r="F106" s="17">
        <f t="shared" si="43"/>
        <v>0.13270740438359604</v>
      </c>
      <c r="G106" s="17">
        <f t="shared" si="44"/>
        <v>4.312954120770506</v>
      </c>
      <c r="H106" s="17">
        <f t="shared" si="45"/>
        <v>7.8730970033684775E-2</v>
      </c>
      <c r="I106" s="4">
        <f>AJ106/9*12</f>
        <v>185789.33333333334</v>
      </c>
      <c r="J106" s="4">
        <f>AI106/9*12</f>
        <v>531818.66666666663</v>
      </c>
      <c r="K106" s="4">
        <f>AH106/9*12</f>
        <v>721444</v>
      </c>
      <c r="L106" s="4">
        <v>3128252502600</v>
      </c>
      <c r="M106" s="4">
        <v>588797198600</v>
      </c>
      <c r="N106" s="4">
        <v>636920</v>
      </c>
      <c r="O106" s="1" t="s">
        <v>485</v>
      </c>
      <c r="P106" s="4">
        <v>246290354040</v>
      </c>
      <c r="Q106" s="4">
        <v>25338</v>
      </c>
      <c r="R106" s="4">
        <v>45233</v>
      </c>
      <c r="S106" s="4">
        <v>103951</v>
      </c>
      <c r="T106" s="4">
        <v>31996</v>
      </c>
      <c r="U106" s="4">
        <v>0</v>
      </c>
      <c r="V106" s="4">
        <v>320441</v>
      </c>
      <c r="W106" s="16">
        <f t="shared" si="46"/>
        <v>526959</v>
      </c>
      <c r="X106" s="16">
        <f t="shared" si="47"/>
        <v>586206</v>
      </c>
      <c r="Y106" s="4">
        <v>0</v>
      </c>
      <c r="Z106" s="4">
        <v>95772</v>
      </c>
      <c r="AA106" s="4">
        <v>89115</v>
      </c>
      <c r="AB106" s="4">
        <v>401319</v>
      </c>
      <c r="AC106" s="4">
        <v>0</v>
      </c>
      <c r="AD106" s="4">
        <v>0</v>
      </c>
      <c r="AE106" s="3" t="s">
        <v>22</v>
      </c>
      <c r="AF106" s="3" t="s">
        <v>33</v>
      </c>
      <c r="AG106" s="3" t="s">
        <v>34</v>
      </c>
      <c r="AH106" s="4">
        <v>541083</v>
      </c>
      <c r="AI106" s="4">
        <v>398864</v>
      </c>
      <c r="AJ106" s="4">
        <v>139342</v>
      </c>
      <c r="AK106" s="2" t="s">
        <v>274</v>
      </c>
    </row>
    <row r="107" spans="1:37" ht="15" customHeight="1">
      <c r="A107" s="19" t="s">
        <v>275</v>
      </c>
      <c r="B107" s="17">
        <f t="shared" si="39"/>
        <v>0.2171900293486701</v>
      </c>
      <c r="C107" s="17">
        <f t="shared" si="40"/>
        <v>0.13118382282801089</v>
      </c>
      <c r="D107" s="17">
        <f t="shared" si="41"/>
        <v>0.68426268428918169</v>
      </c>
      <c r="E107" s="17">
        <f t="shared" si="42"/>
        <v>0.11392548432805726</v>
      </c>
      <c r="F107" s="17">
        <f t="shared" si="43"/>
        <v>0.69470511302083038</v>
      </c>
      <c r="G107" s="17">
        <f t="shared" si="44"/>
        <v>0.76017029328287611</v>
      </c>
      <c r="H107" s="17">
        <f t="shared" si="45"/>
        <v>0.69009783670877911</v>
      </c>
      <c r="I107" s="4">
        <f>AJ107*4</f>
        <v>420288</v>
      </c>
      <c r="J107" s="4">
        <f>AI107*4</f>
        <v>1032952</v>
      </c>
      <c r="K107" s="4">
        <f>AH107*4</f>
        <v>1509584</v>
      </c>
      <c r="L107" s="4">
        <v>3689148240000</v>
      </c>
      <c r="M107" s="4">
        <v>2095904160000</v>
      </c>
      <c r="N107" s="4">
        <v>890765</v>
      </c>
      <c r="O107" s="1" t="s">
        <v>484</v>
      </c>
      <c r="P107" s="4">
        <v>2545873219722</v>
      </c>
      <c r="Q107" s="4">
        <v>59724</v>
      </c>
      <c r="R107" s="4">
        <v>125112</v>
      </c>
      <c r="S107" s="4">
        <v>228837</v>
      </c>
      <c r="T107" s="4">
        <v>144105</v>
      </c>
      <c r="U107" s="4">
        <v>0</v>
      </c>
      <c r="V107" s="4">
        <v>354018</v>
      </c>
      <c r="W107" s="16">
        <f t="shared" si="46"/>
        <v>911796</v>
      </c>
      <c r="X107" s="16">
        <f t="shared" si="47"/>
        <v>198033</v>
      </c>
      <c r="Y107" s="4">
        <v>23021</v>
      </c>
      <c r="Z107" s="4">
        <v>121481</v>
      </c>
      <c r="AA107" s="4">
        <v>53531</v>
      </c>
      <c r="AB107" s="4">
        <v>0</v>
      </c>
      <c r="AC107" s="4">
        <v>0</v>
      </c>
      <c r="AD107" s="4">
        <v>0</v>
      </c>
      <c r="AE107" s="3" t="s">
        <v>71</v>
      </c>
      <c r="AF107" s="3" t="s">
        <v>277</v>
      </c>
      <c r="AG107" s="3" t="s">
        <v>73</v>
      </c>
      <c r="AH107" s="4">
        <v>377396</v>
      </c>
      <c r="AI107" s="4">
        <v>258238</v>
      </c>
      <c r="AJ107" s="4">
        <v>105072</v>
      </c>
      <c r="AK107" s="2" t="s">
        <v>276</v>
      </c>
    </row>
    <row r="108" spans="1:37" ht="15" customHeight="1">
      <c r="A108" s="19" t="s">
        <v>278</v>
      </c>
      <c r="B108" s="17">
        <f t="shared" si="39"/>
        <v>0.51238076259952692</v>
      </c>
      <c r="C108" s="17">
        <f t="shared" si="40"/>
        <v>0.45301222354358289</v>
      </c>
      <c r="D108" s="17">
        <f t="shared" si="41"/>
        <v>0.58645049972328023</v>
      </c>
      <c r="E108" s="17">
        <f t="shared" si="42"/>
        <v>6.4446841847928371E-2</v>
      </c>
      <c r="F108" s="17">
        <f t="shared" si="43"/>
        <v>0.97327967350640521</v>
      </c>
      <c r="G108" s="17">
        <f t="shared" si="44"/>
        <v>-0.13996444466454325</v>
      </c>
      <c r="H108" s="17">
        <f t="shared" si="45"/>
        <v>0.16362148079133837</v>
      </c>
      <c r="I108" s="4">
        <f>AJ108*4</f>
        <v>211292</v>
      </c>
      <c r="J108" s="4">
        <f>AI108*4</f>
        <v>1224952</v>
      </c>
      <c r="K108" s="4">
        <f>AH108*4</f>
        <v>2088756</v>
      </c>
      <c r="L108" s="4">
        <v>3278547000000</v>
      </c>
      <c r="M108" s="4">
        <v>3812106348000</v>
      </c>
      <c r="N108" s="4">
        <v>1058520</v>
      </c>
      <c r="O108" s="1" t="s">
        <v>484</v>
      </c>
      <c r="P108" s="4">
        <v>536440714984</v>
      </c>
      <c r="Q108" s="4">
        <v>153998</v>
      </c>
      <c r="R108" s="4">
        <v>630969</v>
      </c>
      <c r="S108" s="4">
        <v>148212</v>
      </c>
      <c r="T108" s="4">
        <v>118861</v>
      </c>
      <c r="U108" s="4">
        <v>0</v>
      </c>
      <c r="V108" s="4">
        <v>794696</v>
      </c>
      <c r="W108" s="16">
        <f t="shared" si="46"/>
        <v>1846736</v>
      </c>
      <c r="X108" s="16">
        <f t="shared" si="47"/>
        <v>946232</v>
      </c>
      <c r="Y108" s="4">
        <v>74785</v>
      </c>
      <c r="Z108" s="4">
        <v>318795</v>
      </c>
      <c r="AA108" s="4">
        <v>29661</v>
      </c>
      <c r="AB108" s="4">
        <v>522991</v>
      </c>
      <c r="AC108" s="4">
        <v>0</v>
      </c>
      <c r="AD108" s="4">
        <v>0</v>
      </c>
      <c r="AE108" s="3" t="s">
        <v>71</v>
      </c>
      <c r="AF108" s="3" t="s">
        <v>72</v>
      </c>
      <c r="AG108" s="3" t="s">
        <v>73</v>
      </c>
      <c r="AH108" s="4">
        <v>522189</v>
      </c>
      <c r="AI108" s="4">
        <v>306238</v>
      </c>
      <c r="AJ108" s="4">
        <v>52823</v>
      </c>
      <c r="AK108" s="2" t="s">
        <v>279</v>
      </c>
    </row>
    <row r="109" spans="1:37" ht="15" customHeight="1">
      <c r="A109" s="19" t="s">
        <v>280</v>
      </c>
      <c r="B109" s="17">
        <f t="shared" si="39"/>
        <v>0.72595900908706967</v>
      </c>
      <c r="C109" s="17">
        <f t="shared" si="40"/>
        <v>0.49175269181511072</v>
      </c>
      <c r="D109" s="17">
        <f t="shared" si="41"/>
        <v>0.46672749229253097</v>
      </c>
      <c r="E109" s="17">
        <f t="shared" si="42"/>
        <v>0.26947154471544715</v>
      </c>
      <c r="F109" s="17">
        <f t="shared" si="43"/>
        <v>0.56749854008968803</v>
      </c>
      <c r="G109" s="17">
        <f t="shared" si="44"/>
        <v>0.46530652269136602</v>
      </c>
      <c r="H109" s="17">
        <f t="shared" si="45"/>
        <v>7.9757105013550139E-4</v>
      </c>
      <c r="I109" s="4">
        <f>AJ109*1</f>
        <v>636384</v>
      </c>
      <c r="J109" s="4">
        <f>AI109*1</f>
        <v>663988</v>
      </c>
      <c r="K109" s="4">
        <f>AH109*1</f>
        <v>1422646</v>
      </c>
      <c r="L109" s="4">
        <v>2361600000000</v>
      </c>
      <c r="M109" s="4">
        <v>1611676440000</v>
      </c>
      <c r="N109" s="4">
        <v>907590</v>
      </c>
      <c r="O109" s="1" t="s">
        <v>485</v>
      </c>
      <c r="P109" s="4">
        <v>1883543792</v>
      </c>
      <c r="Q109" s="4">
        <v>146699</v>
      </c>
      <c r="R109" s="4">
        <v>269272</v>
      </c>
      <c r="S109" s="4">
        <v>0</v>
      </c>
      <c r="T109" s="4">
        <v>64763</v>
      </c>
      <c r="U109" s="4">
        <v>0</v>
      </c>
      <c r="V109" s="4">
        <v>482943</v>
      </c>
      <c r="W109" s="16">
        <f t="shared" si="46"/>
        <v>963677</v>
      </c>
      <c r="X109" s="16">
        <f t="shared" si="47"/>
        <v>699590</v>
      </c>
      <c r="Y109" s="4">
        <v>107162</v>
      </c>
      <c r="Z109" s="4">
        <v>0</v>
      </c>
      <c r="AA109" s="4">
        <v>53215</v>
      </c>
      <c r="AB109" s="4">
        <v>125551</v>
      </c>
      <c r="AC109" s="4">
        <v>0</v>
      </c>
      <c r="AD109" s="4">
        <v>413662</v>
      </c>
      <c r="AE109" s="3" t="s">
        <v>22</v>
      </c>
      <c r="AF109" s="3" t="s">
        <v>53</v>
      </c>
      <c r="AG109" s="3" t="s">
        <v>24</v>
      </c>
      <c r="AH109" s="4">
        <v>1422646</v>
      </c>
      <c r="AI109" s="4">
        <v>663988</v>
      </c>
      <c r="AJ109" s="4">
        <v>636384</v>
      </c>
      <c r="AK109" s="2" t="s">
        <v>281</v>
      </c>
    </row>
    <row r="110" spans="1:37" ht="15" customHeight="1">
      <c r="A110" s="19" t="s">
        <v>282</v>
      </c>
      <c r="B110" s="17">
        <f t="shared" si="39"/>
        <v>0.37600724309642375</v>
      </c>
      <c r="C110" s="17">
        <f t="shared" si="40"/>
        <v>0.23420738228118837</v>
      </c>
      <c r="D110" s="17">
        <f t="shared" si="41"/>
        <v>0.81386252492508548</v>
      </c>
      <c r="E110" s="17">
        <f t="shared" si="42"/>
        <v>4.9563110576912955E-2</v>
      </c>
      <c r="F110" s="17">
        <f t="shared" si="43"/>
        <v>0.41953503265919689</v>
      </c>
      <c r="G110" s="17">
        <f t="shared" si="44"/>
        <v>1.1049471661863592</v>
      </c>
      <c r="H110" s="17">
        <f t="shared" si="45"/>
        <v>5.6616739641268635E-2</v>
      </c>
      <c r="I110" s="4">
        <f>AJ110*4</f>
        <v>235456</v>
      </c>
      <c r="J110" s="4">
        <f>AI110*4</f>
        <v>2337908</v>
      </c>
      <c r="K110" s="4">
        <f>AH110*4</f>
        <v>2872608</v>
      </c>
      <c r="L110" s="4">
        <v>4750630000000</v>
      </c>
      <c r="M110" s="4">
        <v>2256888000000</v>
      </c>
      <c r="N110" s="4">
        <v>2023626</v>
      </c>
      <c r="O110" s="1" t="s">
        <v>489</v>
      </c>
      <c r="P110" s="4">
        <v>268965181842</v>
      </c>
      <c r="Q110" s="4">
        <v>44100</v>
      </c>
      <c r="R110" s="4">
        <v>821615</v>
      </c>
      <c r="S110" s="4">
        <v>0</v>
      </c>
      <c r="T110" s="4">
        <v>169107</v>
      </c>
      <c r="U110" s="4">
        <v>0</v>
      </c>
      <c r="V110" s="4">
        <v>754468</v>
      </c>
      <c r="W110" s="16">
        <f t="shared" si="46"/>
        <v>1789290</v>
      </c>
      <c r="X110" s="16">
        <f t="shared" si="47"/>
        <v>672786</v>
      </c>
      <c r="Y110" s="4">
        <v>585432</v>
      </c>
      <c r="Z110" s="4">
        <v>0</v>
      </c>
      <c r="AA110" s="4">
        <v>73061</v>
      </c>
      <c r="AB110" s="4">
        <v>14293</v>
      </c>
      <c r="AC110" s="4">
        <v>0</v>
      </c>
      <c r="AD110" s="4">
        <v>0</v>
      </c>
      <c r="AE110" s="3" t="s">
        <v>284</v>
      </c>
      <c r="AF110" s="3" t="s">
        <v>285</v>
      </c>
      <c r="AG110" s="3" t="s">
        <v>73</v>
      </c>
      <c r="AH110" s="4">
        <v>718152</v>
      </c>
      <c r="AI110" s="4">
        <v>584477</v>
      </c>
      <c r="AJ110" s="4">
        <v>58864</v>
      </c>
      <c r="AK110" s="2" t="s">
        <v>283</v>
      </c>
    </row>
    <row r="111" spans="1:37" ht="15" customHeight="1">
      <c r="A111" s="19" t="s">
        <v>286</v>
      </c>
      <c r="B111" s="17">
        <f t="shared" si="39"/>
        <v>0.59279082174954201</v>
      </c>
      <c r="C111" s="17">
        <f t="shared" si="40"/>
        <v>0.52596190683084854</v>
      </c>
      <c r="D111" s="17">
        <f t="shared" si="41"/>
        <v>0.4600434184626811</v>
      </c>
      <c r="E111" s="17">
        <f t="shared" si="42"/>
        <v>8.8475060022539076E-2</v>
      </c>
      <c r="F111" s="17">
        <f t="shared" si="43"/>
        <v>0.70054071931581685</v>
      </c>
      <c r="G111" s="17">
        <f t="shared" si="44"/>
        <v>1.2707890015437895</v>
      </c>
      <c r="H111" s="17">
        <f t="shared" si="45"/>
        <v>3.8992944209356166E-2</v>
      </c>
      <c r="I111" s="4">
        <f>AJ111/9*12</f>
        <v>963033.33333333337</v>
      </c>
      <c r="J111" s="4">
        <f>AI111/9*12</f>
        <v>1253668</v>
      </c>
      <c r="K111" s="4">
        <f>AH111/9*12</f>
        <v>2725108</v>
      </c>
      <c r="L111" s="4">
        <v>10884800000000</v>
      </c>
      <c r="M111" s="4">
        <v>4793400000000</v>
      </c>
      <c r="N111" s="4">
        <v>1602495</v>
      </c>
      <c r="O111" s="1" t="s">
        <v>486</v>
      </c>
      <c r="P111" s="4">
        <v>424430399130</v>
      </c>
      <c r="Q111" s="4">
        <v>365519</v>
      </c>
      <c r="R111" s="4">
        <v>1459107</v>
      </c>
      <c r="S111" s="4">
        <v>17956</v>
      </c>
      <c r="T111" s="4">
        <v>0</v>
      </c>
      <c r="U111" s="4">
        <v>89001</v>
      </c>
      <c r="V111" s="4">
        <v>486307</v>
      </c>
      <c r="W111" s="16">
        <f t="shared" si="46"/>
        <v>2417890</v>
      </c>
      <c r="X111" s="16">
        <f t="shared" si="47"/>
        <v>1433303</v>
      </c>
      <c r="Y111" s="4">
        <v>74177</v>
      </c>
      <c r="Z111" s="4">
        <v>120169</v>
      </c>
      <c r="AA111" s="4">
        <v>112</v>
      </c>
      <c r="AB111" s="4">
        <v>1238845</v>
      </c>
      <c r="AC111" s="4">
        <v>0</v>
      </c>
      <c r="AD111" s="4">
        <v>0</v>
      </c>
      <c r="AE111" s="3" t="s">
        <v>22</v>
      </c>
      <c r="AF111" s="3" t="s">
        <v>33</v>
      </c>
      <c r="AG111" s="3" t="s">
        <v>34</v>
      </c>
      <c r="AH111" s="4">
        <v>2043831</v>
      </c>
      <c r="AI111" s="4">
        <v>940251</v>
      </c>
      <c r="AJ111" s="4">
        <v>722275</v>
      </c>
      <c r="AK111" s="2" t="s">
        <v>287</v>
      </c>
    </row>
    <row r="112" spans="1:37" ht="15" customHeight="1">
      <c r="A112" s="19" t="s">
        <v>288</v>
      </c>
      <c r="B112" s="17">
        <f t="shared" si="39"/>
        <v>0.27425716265571842</v>
      </c>
      <c r="C112" s="17">
        <f t="shared" si="40"/>
        <v>3.9962152652654681E-2</v>
      </c>
      <c r="D112" s="17">
        <f t="shared" si="41"/>
        <v>0.76903957421481184</v>
      </c>
      <c r="E112" s="17">
        <f t="shared" si="42"/>
        <v>0.13311200291864284</v>
      </c>
      <c r="F112" s="17">
        <f t="shared" si="43"/>
        <v>2.2489702223661947</v>
      </c>
      <c r="G112" s="17">
        <f t="shared" si="44"/>
        <v>6.0588350424161046</v>
      </c>
      <c r="H112" s="17">
        <f t="shared" si="45"/>
        <v>0.17009834153921927</v>
      </c>
      <c r="I112" s="4">
        <f>AJ112*2</f>
        <v>729720</v>
      </c>
      <c r="J112" s="4">
        <f>AI112*2</f>
        <v>3038986</v>
      </c>
      <c r="K112" s="4">
        <f>AH112*2</f>
        <v>3951664</v>
      </c>
      <c r="L112" s="4">
        <v>5482000000000</v>
      </c>
      <c r="M112" s="4">
        <v>776615400000</v>
      </c>
      <c r="N112" s="4">
        <v>1216282</v>
      </c>
      <c r="O112" s="1" t="s">
        <v>487</v>
      </c>
      <c r="P112" s="4">
        <v>932479108318</v>
      </c>
      <c r="Q112" s="4">
        <v>102061</v>
      </c>
      <c r="R112" s="4">
        <v>190019</v>
      </c>
      <c r="S112" s="4">
        <v>23974</v>
      </c>
      <c r="T112" s="4">
        <v>35891</v>
      </c>
      <c r="U112" s="4">
        <v>0</v>
      </c>
      <c r="V112" s="4">
        <v>223854</v>
      </c>
      <c r="W112" s="16">
        <f t="shared" si="46"/>
        <v>575799</v>
      </c>
      <c r="X112" s="16">
        <f t="shared" si="47"/>
        <v>157917</v>
      </c>
      <c r="Y112" s="4">
        <v>20142</v>
      </c>
      <c r="Z112" s="4">
        <v>52222</v>
      </c>
      <c r="AA112" s="4">
        <v>6771</v>
      </c>
      <c r="AB112" s="4">
        <v>78782</v>
      </c>
      <c r="AC112" s="4">
        <v>0</v>
      </c>
      <c r="AD112" s="4">
        <v>0</v>
      </c>
      <c r="AE112" s="3" t="s">
        <v>40</v>
      </c>
      <c r="AF112" s="3" t="s">
        <v>72</v>
      </c>
      <c r="AG112" s="3" t="s">
        <v>42</v>
      </c>
      <c r="AH112" s="4">
        <v>1975832</v>
      </c>
      <c r="AI112" s="4">
        <v>1519493</v>
      </c>
      <c r="AJ112" s="4">
        <v>364860</v>
      </c>
      <c r="AK112" s="2" t="s">
        <v>289</v>
      </c>
    </row>
    <row r="113" spans="1:37" ht="15" customHeight="1">
      <c r="A113" s="19" t="s">
        <v>290</v>
      </c>
      <c r="B113" s="17">
        <f t="shared" si="39"/>
        <v>0.553130561800384</v>
      </c>
      <c r="C113" s="17">
        <f t="shared" si="40"/>
        <v>0.41990939953021983</v>
      </c>
      <c r="D113" s="17">
        <f t="shared" si="41"/>
        <v>0.76262543583559317</v>
      </c>
      <c r="E113" s="17">
        <f t="shared" si="42"/>
        <v>7.8016334806866428E-2</v>
      </c>
      <c r="F113" s="17">
        <f t="shared" si="43"/>
        <v>1.2509534296162812</v>
      </c>
      <c r="G113" s="17">
        <f t="shared" si="44"/>
        <v>5.324442848817168</v>
      </c>
      <c r="H113" s="17">
        <f t="shared" si="45"/>
        <v>1.066668390733744</v>
      </c>
      <c r="I113" s="4">
        <f>AJ113/9*12</f>
        <v>330377.33333333337</v>
      </c>
      <c r="J113" s="4">
        <f>AI113/9*12</f>
        <v>1372718.6666666665</v>
      </c>
      <c r="K113" s="4">
        <f>AH113/9*12</f>
        <v>1799990.6666666665</v>
      </c>
      <c r="L113" s="4">
        <v>4234720000000</v>
      </c>
      <c r="M113" s="4">
        <v>669579930000</v>
      </c>
      <c r="N113" s="4">
        <v>799657</v>
      </c>
      <c r="O113" s="1" t="s">
        <v>486</v>
      </c>
      <c r="P113" s="4">
        <v>4517041967608</v>
      </c>
      <c r="Q113" s="4">
        <v>7604</v>
      </c>
      <c r="R113" s="4">
        <v>424136</v>
      </c>
      <c r="S113" s="4">
        <v>411607</v>
      </c>
      <c r="T113" s="4">
        <v>47788</v>
      </c>
      <c r="U113" s="4">
        <v>0</v>
      </c>
      <c r="V113" s="4">
        <v>475329</v>
      </c>
      <c r="W113" s="16">
        <f t="shared" si="46"/>
        <v>1366464</v>
      </c>
      <c r="X113" s="16">
        <f t="shared" si="47"/>
        <v>755833</v>
      </c>
      <c r="Y113" s="4">
        <v>144044</v>
      </c>
      <c r="Z113" s="4">
        <v>479810</v>
      </c>
      <c r="AA113" s="4">
        <v>0</v>
      </c>
      <c r="AB113" s="4">
        <v>103615</v>
      </c>
      <c r="AC113" s="4">
        <v>3885</v>
      </c>
      <c r="AD113" s="4">
        <v>24479</v>
      </c>
      <c r="AE113" s="3" t="s">
        <v>22</v>
      </c>
      <c r="AF113" s="3" t="s">
        <v>33</v>
      </c>
      <c r="AG113" s="3" t="s">
        <v>34</v>
      </c>
      <c r="AH113" s="4">
        <v>1349993</v>
      </c>
      <c r="AI113" s="4">
        <v>1029539</v>
      </c>
      <c r="AJ113" s="4">
        <v>247783</v>
      </c>
      <c r="AK113" s="2" t="s">
        <v>291</v>
      </c>
    </row>
    <row r="114" spans="1:37" ht="15" customHeight="1">
      <c r="A114" s="19" t="s">
        <v>292</v>
      </c>
      <c r="B114" s="17">
        <f t="shared" si="39"/>
        <v>0.13691656402559768</v>
      </c>
      <c r="C114" s="17">
        <f t="shared" si="40"/>
        <v>0.15512649606905224</v>
      </c>
      <c r="D114" s="17">
        <f t="shared" si="41"/>
        <v>0.41616930811253516</v>
      </c>
      <c r="E114" s="17">
        <f t="shared" si="42"/>
        <v>0.17674539739559947</v>
      </c>
      <c r="F114" s="17">
        <f t="shared" si="43"/>
        <v>2.3217629551736279</v>
      </c>
      <c r="G114" s="17">
        <f t="shared" si="44"/>
        <v>17.558333333333334</v>
      </c>
      <c r="H114" s="17">
        <f t="shared" si="45"/>
        <v>0.14465067112617871</v>
      </c>
      <c r="I114" s="4">
        <f>AJ114*1</f>
        <v>590418</v>
      </c>
      <c r="J114" s="4">
        <f>AI114*1</f>
        <v>286590</v>
      </c>
      <c r="K114" s="4">
        <f>AH114*1</f>
        <v>688638</v>
      </c>
      <c r="L114" s="4">
        <v>3340500000000</v>
      </c>
      <c r="M114" s="4">
        <v>180000000000</v>
      </c>
      <c r="N114" s="4">
        <v>207311</v>
      </c>
      <c r="O114" s="1" t="s">
        <v>485</v>
      </c>
      <c r="P114" s="4">
        <v>483205566897</v>
      </c>
      <c r="Q114" s="4">
        <v>91818</v>
      </c>
      <c r="R114" s="4">
        <v>505408</v>
      </c>
      <c r="S114" s="4">
        <v>0</v>
      </c>
      <c r="T114" s="4">
        <v>0</v>
      </c>
      <c r="U114" s="4">
        <v>490</v>
      </c>
      <c r="V114" s="4">
        <v>182511</v>
      </c>
      <c r="W114" s="16">
        <f t="shared" si="46"/>
        <v>780227</v>
      </c>
      <c r="X114" s="16">
        <f t="shared" si="47"/>
        <v>106826</v>
      </c>
      <c r="Y114" s="4">
        <v>42882</v>
      </c>
      <c r="Z114" s="4">
        <v>0</v>
      </c>
      <c r="AA114" s="4">
        <v>894</v>
      </c>
      <c r="AB114" s="4">
        <v>63050</v>
      </c>
      <c r="AC114" s="4">
        <v>0</v>
      </c>
      <c r="AD114" s="4">
        <v>0</v>
      </c>
      <c r="AE114" s="3" t="s">
        <v>22</v>
      </c>
      <c r="AF114" s="3" t="s">
        <v>45</v>
      </c>
      <c r="AG114" s="3" t="s">
        <v>24</v>
      </c>
      <c r="AH114" s="4">
        <v>688638</v>
      </c>
      <c r="AI114" s="4">
        <v>286590</v>
      </c>
      <c r="AJ114" s="4">
        <v>590418</v>
      </c>
      <c r="AK114" s="2" t="s">
        <v>293</v>
      </c>
    </row>
    <row r="115" spans="1:37" ht="15" customHeight="1">
      <c r="A115" s="19" t="s">
        <v>294</v>
      </c>
      <c r="B115" s="17">
        <f t="shared" si="39"/>
        <v>0.64697197240548532</v>
      </c>
      <c r="C115" s="17">
        <f t="shared" si="40"/>
        <v>0.3468742855509831</v>
      </c>
      <c r="D115" s="17">
        <f t="shared" si="41"/>
        <v>0.61504629629629626</v>
      </c>
      <c r="E115" s="17">
        <f t="shared" si="42"/>
        <v>6.5503367426020323E-2</v>
      </c>
      <c r="F115" s="17">
        <f t="shared" si="43"/>
        <v>2.5846215310857739</v>
      </c>
      <c r="G115" s="17">
        <f t="shared" si="44"/>
        <v>1.8876243141289437</v>
      </c>
      <c r="H115" s="17">
        <f t="shared" si="45"/>
        <v>0.46000736529531833</v>
      </c>
      <c r="I115" s="4">
        <f>AJ115/9*12</f>
        <v>300048</v>
      </c>
      <c r="J115" s="4">
        <f>AI115/9*12</f>
        <v>860868</v>
      </c>
      <c r="K115" s="4">
        <f>AH115/9*12</f>
        <v>1399680</v>
      </c>
      <c r="L115" s="5">
        <v>4580650000000</v>
      </c>
      <c r="M115" s="4">
        <v>1586304000000</v>
      </c>
      <c r="N115" s="4">
        <v>390468</v>
      </c>
      <c r="O115" s="1" t="s">
        <v>486</v>
      </c>
      <c r="P115" s="4">
        <v>2107132737840</v>
      </c>
      <c r="Q115" s="4">
        <v>203600</v>
      </c>
      <c r="R115" s="4">
        <v>64101</v>
      </c>
      <c r="S115" s="4">
        <v>171989</v>
      </c>
      <c r="T115" s="4">
        <v>22866</v>
      </c>
      <c r="U115" s="4">
        <v>0</v>
      </c>
      <c r="V115" s="4">
        <v>287883</v>
      </c>
      <c r="W115" s="16">
        <f t="shared" si="46"/>
        <v>750439</v>
      </c>
      <c r="X115" s="16">
        <f t="shared" si="47"/>
        <v>485513</v>
      </c>
      <c r="Y115" s="4">
        <v>44018</v>
      </c>
      <c r="Z115" s="4">
        <v>12180</v>
      </c>
      <c r="AA115" s="4">
        <v>56158</v>
      </c>
      <c r="AB115" s="4">
        <v>195872</v>
      </c>
      <c r="AC115" s="4">
        <v>0</v>
      </c>
      <c r="AD115" s="4">
        <v>177285</v>
      </c>
      <c r="AE115" s="1" t="s">
        <v>22</v>
      </c>
      <c r="AF115" s="1" t="s">
        <v>33</v>
      </c>
      <c r="AG115" s="1" t="s">
        <v>34</v>
      </c>
      <c r="AH115" s="5">
        <v>1049760</v>
      </c>
      <c r="AI115" s="5">
        <v>645651</v>
      </c>
      <c r="AJ115" s="5">
        <v>225036</v>
      </c>
      <c r="AK115" s="1" t="s">
        <v>295</v>
      </c>
    </row>
    <row r="116" spans="1:37" ht="15" customHeight="1">
      <c r="A116" s="19" t="s">
        <v>296</v>
      </c>
      <c r="B116" s="17">
        <f t="shared" si="39"/>
        <v>1.2556449262218228</v>
      </c>
      <c r="C116" s="17">
        <f t="shared" si="40"/>
        <v>0.91535962990999487</v>
      </c>
      <c r="D116" s="17">
        <f t="shared" si="41"/>
        <v>0.53676997527294923</v>
      </c>
      <c r="E116" s="17">
        <f t="shared" si="42"/>
        <v>0.13929946620169623</v>
      </c>
      <c r="F116" s="17">
        <f t="shared" si="43"/>
        <v>0.56522246523358621</v>
      </c>
      <c r="G116" s="17">
        <f t="shared" si="44"/>
        <v>1.2264107573842087</v>
      </c>
      <c r="H116" s="17">
        <f t="shared" si="45"/>
        <v>0.64755437779631109</v>
      </c>
      <c r="I116" s="4">
        <f>AJ116/9*12</f>
        <v>777170.66666666663</v>
      </c>
      <c r="J116" s="4">
        <f>AI116/9*12</f>
        <v>815924</v>
      </c>
      <c r="K116" s="4">
        <f>AH116/9*12</f>
        <v>1520062.6666666667</v>
      </c>
      <c r="L116" s="4">
        <v>5579136000000</v>
      </c>
      <c r="M116" s="4">
        <v>2505888000000</v>
      </c>
      <c r="N116" s="4">
        <v>971148</v>
      </c>
      <c r="O116" s="1" t="s">
        <v>488</v>
      </c>
      <c r="P116" s="4">
        <v>3612793941121</v>
      </c>
      <c r="Q116" s="4">
        <v>223972</v>
      </c>
      <c r="R116" s="4">
        <v>441774</v>
      </c>
      <c r="S116" s="4">
        <v>37116</v>
      </c>
      <c r="T116" s="4">
        <v>36419</v>
      </c>
      <c r="U116" s="4">
        <v>0</v>
      </c>
      <c r="V116" s="4">
        <v>368838</v>
      </c>
      <c r="W116" s="16">
        <f t="shared" si="46"/>
        <v>1108119</v>
      </c>
      <c r="X116" s="16">
        <f t="shared" si="47"/>
        <v>1391404</v>
      </c>
      <c r="Y116" s="4">
        <v>16819</v>
      </c>
      <c r="Z116" s="4">
        <v>198208</v>
      </c>
      <c r="AA116" s="4">
        <v>32477</v>
      </c>
      <c r="AB116" s="4">
        <v>24000</v>
      </c>
      <c r="AC116" s="4">
        <v>0</v>
      </c>
      <c r="AD116" s="4">
        <v>1119900</v>
      </c>
      <c r="AE116" s="3" t="s">
        <v>298</v>
      </c>
      <c r="AF116" s="3" t="s">
        <v>72</v>
      </c>
      <c r="AG116" s="3" t="s">
        <v>34</v>
      </c>
      <c r="AH116" s="4">
        <v>1140047</v>
      </c>
      <c r="AI116" s="4">
        <v>611943</v>
      </c>
      <c r="AJ116" s="4">
        <v>582878</v>
      </c>
      <c r="AK116" s="2" t="s">
        <v>297</v>
      </c>
    </row>
    <row r="117" spans="1:37" ht="15" customHeight="1">
      <c r="A117" s="19" t="s">
        <v>299</v>
      </c>
      <c r="B117" s="17">
        <f t="shared" si="39"/>
        <v>0.74962490393203007</v>
      </c>
      <c r="C117" s="17">
        <f t="shared" si="40"/>
        <v>0.36622646389518593</v>
      </c>
      <c r="D117" s="17">
        <f t="shared" si="41"/>
        <v>0.6692871627569329</v>
      </c>
      <c r="E117" s="17">
        <f t="shared" si="42"/>
        <v>0.16231355774595499</v>
      </c>
      <c r="F117" s="17">
        <f t="shared" si="43"/>
        <v>2.3796672420758807</v>
      </c>
      <c r="G117" s="17">
        <f t="shared" si="44"/>
        <v>3.2238805970149254</v>
      </c>
      <c r="H117" s="17">
        <f t="shared" si="45"/>
        <v>0.79989577194408279</v>
      </c>
      <c r="I117" s="4">
        <f>AJ117*4</f>
        <v>261828</v>
      </c>
      <c r="J117" s="4">
        <f>AI117*4</f>
        <v>1231732</v>
      </c>
      <c r="K117" s="4">
        <f>AH117*4</f>
        <v>1840364</v>
      </c>
      <c r="L117" s="4">
        <v>1613100000000</v>
      </c>
      <c r="M117" s="4">
        <v>381900000000</v>
      </c>
      <c r="N117" s="4">
        <v>544540</v>
      </c>
      <c r="O117" s="1" t="s">
        <v>484</v>
      </c>
      <c r="P117" s="4">
        <v>1290311869723</v>
      </c>
      <c r="Q117" s="4">
        <v>56944</v>
      </c>
      <c r="R117" s="4">
        <v>482079</v>
      </c>
      <c r="S117" s="4">
        <v>14905</v>
      </c>
      <c r="T117" s="4">
        <v>96439</v>
      </c>
      <c r="U117" s="4">
        <v>0</v>
      </c>
      <c r="V117" s="4">
        <v>248736</v>
      </c>
      <c r="W117" s="16">
        <f t="shared" si="46"/>
        <v>899103</v>
      </c>
      <c r="X117" s="16">
        <f t="shared" si="47"/>
        <v>673990</v>
      </c>
      <c r="Y117" s="4">
        <v>248268</v>
      </c>
      <c r="Z117" s="4">
        <v>136560</v>
      </c>
      <c r="AA117" s="4">
        <v>56946</v>
      </c>
      <c r="AB117" s="4">
        <v>215341</v>
      </c>
      <c r="AC117" s="4">
        <v>0</v>
      </c>
      <c r="AD117" s="4">
        <v>16875</v>
      </c>
      <c r="AE117" s="3" t="s">
        <v>71</v>
      </c>
      <c r="AF117" s="3" t="s">
        <v>41</v>
      </c>
      <c r="AG117" s="3" t="s">
        <v>73</v>
      </c>
      <c r="AH117" s="4">
        <v>460091</v>
      </c>
      <c r="AI117" s="4">
        <v>307933</v>
      </c>
      <c r="AJ117" s="4">
        <v>65457</v>
      </c>
      <c r="AK117" s="2" t="s">
        <v>300</v>
      </c>
    </row>
    <row r="118" spans="1:37" ht="15" customHeight="1">
      <c r="A118" s="19" t="s">
        <v>301</v>
      </c>
      <c r="B118" s="17">
        <f t="shared" si="39"/>
        <v>1.0574019022859427</v>
      </c>
      <c r="C118" s="17">
        <f t="shared" si="40"/>
        <v>0.5670564881214516</v>
      </c>
      <c r="D118" s="17">
        <f t="shared" si="41"/>
        <v>0.83908082538092488</v>
      </c>
      <c r="E118" s="17">
        <f t="shared" si="42"/>
        <v>5.0503843466107617E-2</v>
      </c>
      <c r="F118" s="17">
        <f t="shared" si="43"/>
        <v>2.9601506967551585</v>
      </c>
      <c r="G118" s="17">
        <f t="shared" si="44"/>
        <v>2</v>
      </c>
      <c r="H118" s="17">
        <f t="shared" si="45"/>
        <v>0.20499292305786163</v>
      </c>
      <c r="I118" s="4">
        <f>AJ118*2</f>
        <v>722710</v>
      </c>
      <c r="J118" s="4">
        <f>AI118*2</f>
        <v>3745880</v>
      </c>
      <c r="K118" s="4">
        <f>AH118*2</f>
        <v>4464266</v>
      </c>
      <c r="L118" s="4">
        <v>14310000000000</v>
      </c>
      <c r="M118" s="4">
        <v>4770000000000</v>
      </c>
      <c r="N118" s="4">
        <v>1127297</v>
      </c>
      <c r="O118" s="1" t="s">
        <v>487</v>
      </c>
      <c r="P118" s="4">
        <v>2933448728958</v>
      </c>
      <c r="Q118" s="4">
        <v>142207</v>
      </c>
      <c r="R118" s="4">
        <v>972291</v>
      </c>
      <c r="S118" s="4">
        <v>0</v>
      </c>
      <c r="T118" s="4">
        <v>0</v>
      </c>
      <c r="U118" s="4">
        <v>209810</v>
      </c>
      <c r="V118" s="4">
        <v>1069759</v>
      </c>
      <c r="W118" s="16">
        <f t="shared" si="46"/>
        <v>2394067</v>
      </c>
      <c r="X118" s="16">
        <f t="shared" si="47"/>
        <v>2531491</v>
      </c>
      <c r="Y118" s="4">
        <v>2084850</v>
      </c>
      <c r="Z118" s="4">
        <v>0</v>
      </c>
      <c r="AA118" s="4">
        <v>446641</v>
      </c>
      <c r="AB118" s="4">
        <v>0</v>
      </c>
      <c r="AC118" s="4">
        <v>0</v>
      </c>
      <c r="AD118" s="4">
        <v>0</v>
      </c>
      <c r="AE118" s="3" t="s">
        <v>40</v>
      </c>
      <c r="AF118" s="3" t="s">
        <v>303</v>
      </c>
      <c r="AG118" s="3" t="s">
        <v>42</v>
      </c>
      <c r="AH118" s="4">
        <v>2232133</v>
      </c>
      <c r="AI118" s="4">
        <v>1872940</v>
      </c>
      <c r="AJ118" s="4">
        <v>361355</v>
      </c>
      <c r="AK118" s="2" t="s">
        <v>302</v>
      </c>
    </row>
    <row r="119" spans="1:37" ht="15" customHeight="1">
      <c r="A119" s="19" t="s">
        <v>304</v>
      </c>
      <c r="B119" s="17">
        <f t="shared" si="39"/>
        <v>0.84403589236724308</v>
      </c>
      <c r="C119" s="17">
        <f t="shared" si="40"/>
        <v>13.78197850458225</v>
      </c>
      <c r="D119" s="17">
        <f t="shared" si="41"/>
        <v>0</v>
      </c>
      <c r="E119" s="17">
        <f t="shared" si="42"/>
        <v>3.7629766743678204E-2</v>
      </c>
      <c r="F119" s="17">
        <f t="shared" si="43"/>
        <v>-0.52834014880414504</v>
      </c>
      <c r="G119" s="17">
        <f t="shared" si="44"/>
        <v>0.59599669300018376</v>
      </c>
      <c r="H119" s="17">
        <f t="shared" si="45"/>
        <v>5.7603120642888632E-2</v>
      </c>
      <c r="I119" s="4">
        <f>AJ119/9*12</f>
        <v>16344508</v>
      </c>
      <c r="J119" s="4">
        <f>AI119/9*12</f>
        <v>0</v>
      </c>
      <c r="K119" s="4">
        <f>AH119/9*12</f>
        <v>17843058.666666664</v>
      </c>
      <c r="L119" s="4">
        <v>434350500000000</v>
      </c>
      <c r="M119" s="4">
        <v>272150000000000</v>
      </c>
      <c r="N119" s="4">
        <v>37830353</v>
      </c>
      <c r="O119" s="1" t="s">
        <v>488</v>
      </c>
      <c r="P119" s="4">
        <v>25019944252799</v>
      </c>
      <c r="Q119" s="4">
        <v>6888793</v>
      </c>
      <c r="R119" s="4">
        <v>17382165</v>
      </c>
      <c r="S119" s="4">
        <v>261511254</v>
      </c>
      <c r="T119" s="4">
        <v>4867562</v>
      </c>
      <c r="U119" s="4">
        <v>0</v>
      </c>
      <c r="V119" s="4">
        <v>703536</v>
      </c>
      <c r="W119" s="16">
        <f t="shared" si="46"/>
        <v>291353310</v>
      </c>
      <c r="X119" s="16">
        <f t="shared" si="47"/>
        <v>245912651</v>
      </c>
      <c r="Y119" s="4">
        <v>7977824</v>
      </c>
      <c r="Z119" s="4">
        <v>209762761</v>
      </c>
      <c r="AA119" s="4">
        <v>0</v>
      </c>
      <c r="AB119" s="4">
        <v>11098750</v>
      </c>
      <c r="AC119" s="4">
        <v>17073316</v>
      </c>
      <c r="AD119" s="4">
        <v>0</v>
      </c>
      <c r="AE119" s="3" t="s">
        <v>298</v>
      </c>
      <c r="AF119" s="3" t="s">
        <v>72</v>
      </c>
      <c r="AG119" s="3" t="s">
        <v>34</v>
      </c>
      <c r="AH119" s="4">
        <v>13382294</v>
      </c>
      <c r="AI119" s="4">
        <v>0</v>
      </c>
      <c r="AJ119" s="4">
        <v>12258381</v>
      </c>
      <c r="AK119" s="2" t="s">
        <v>305</v>
      </c>
    </row>
    <row r="120" spans="1:37" ht="15" customHeight="1">
      <c r="A120" s="19" t="s">
        <v>306</v>
      </c>
      <c r="B120" s="17">
        <f t="shared" si="39"/>
        <v>0.66291140058990006</v>
      </c>
      <c r="C120" s="17">
        <f t="shared" si="40"/>
        <v>0.41663549581389042</v>
      </c>
      <c r="D120" s="17">
        <f t="shared" si="41"/>
        <v>0.37394961389985909</v>
      </c>
      <c r="E120" s="17">
        <f t="shared" si="42"/>
        <v>0.18244316867308819</v>
      </c>
      <c r="F120" s="17">
        <f t="shared" si="43"/>
        <v>1.1095912007362945</v>
      </c>
      <c r="G120" s="17">
        <f t="shared" si="44"/>
        <v>1.4841220423412205</v>
      </c>
      <c r="H120" s="17">
        <f t="shared" si="45"/>
        <v>0.13058150484589087</v>
      </c>
      <c r="I120" s="4">
        <f>AJ120*1</f>
        <v>5137506</v>
      </c>
      <c r="J120" s="4">
        <f>AI120*1</f>
        <v>3827970</v>
      </c>
      <c r="K120" s="4">
        <f>AH120*1</f>
        <v>10236593</v>
      </c>
      <c r="L120" s="4">
        <v>28159486800000</v>
      </c>
      <c r="M120" s="4">
        <v>11335790400000</v>
      </c>
      <c r="N120" s="4">
        <v>4852406</v>
      </c>
      <c r="O120" s="1" t="s">
        <v>485</v>
      </c>
      <c r="P120" s="4">
        <v>3677108162032</v>
      </c>
      <c r="Q120" s="4">
        <v>1473514</v>
      </c>
      <c r="R120" s="4">
        <v>3091340</v>
      </c>
      <c r="S120" s="4">
        <v>0</v>
      </c>
      <c r="T120" s="4">
        <v>153833</v>
      </c>
      <c r="U120" s="4">
        <v>0</v>
      </c>
      <c r="V120" s="4">
        <v>1714945</v>
      </c>
      <c r="W120" s="16">
        <f t="shared" si="46"/>
        <v>6433632</v>
      </c>
      <c r="X120" s="16">
        <f t="shared" si="47"/>
        <v>4264928</v>
      </c>
      <c r="Y120" s="4">
        <v>1047767</v>
      </c>
      <c r="Z120" s="4">
        <v>0</v>
      </c>
      <c r="AA120" s="4">
        <v>238837</v>
      </c>
      <c r="AB120" s="4">
        <v>2978324</v>
      </c>
      <c r="AC120" s="4">
        <v>0</v>
      </c>
      <c r="AD120" s="4">
        <v>0</v>
      </c>
      <c r="AE120" s="3" t="s">
        <v>22</v>
      </c>
      <c r="AF120" s="3" t="s">
        <v>53</v>
      </c>
      <c r="AG120" s="3" t="s">
        <v>24</v>
      </c>
      <c r="AH120" s="4">
        <v>10236593</v>
      </c>
      <c r="AI120" s="4">
        <v>3827970</v>
      </c>
      <c r="AJ120" s="4">
        <v>5137506</v>
      </c>
      <c r="AK120" s="2" t="s">
        <v>307</v>
      </c>
    </row>
    <row r="121" spans="1:37" ht="15" customHeight="1">
      <c r="A121" s="19" t="s">
        <v>308</v>
      </c>
      <c r="B121" s="17">
        <f t="shared" si="39"/>
        <v>0.16696896689229129</v>
      </c>
      <c r="C121" s="17">
        <f t="shared" si="40"/>
        <v>7.1165082118726991E-2</v>
      </c>
      <c r="D121" s="17">
        <f t="shared" si="41"/>
        <v>0.52516703114329655</v>
      </c>
      <c r="E121" s="17">
        <f t="shared" si="42"/>
        <v>0.2794993695812622</v>
      </c>
      <c r="F121" s="17">
        <f t="shared" si="43"/>
        <v>2.0204264888716339</v>
      </c>
      <c r="G121" s="17">
        <f t="shared" si="44"/>
        <v>0.84623217922606919</v>
      </c>
      <c r="H121" s="17">
        <f t="shared" si="45"/>
        <v>0.3606725661266586</v>
      </c>
      <c r="I121" s="4">
        <f>AJ121*4</f>
        <v>9382632</v>
      </c>
      <c r="J121" s="4">
        <f>AI121*4</f>
        <v>9609708</v>
      </c>
      <c r="K121" s="4">
        <f>AH121*4</f>
        <v>18298384</v>
      </c>
      <c r="L121" s="4">
        <v>33569420976000</v>
      </c>
      <c r="M121" s="4">
        <v>18182664864000</v>
      </c>
      <c r="N121" s="4">
        <v>6058212</v>
      </c>
      <c r="O121" s="1" t="s">
        <v>484</v>
      </c>
      <c r="P121" s="4">
        <v>12107569206800</v>
      </c>
      <c r="Q121" s="4">
        <v>623818</v>
      </c>
      <c r="R121" s="4">
        <v>1783896</v>
      </c>
      <c r="S121" s="4">
        <v>2006311</v>
      </c>
      <c r="T121" s="4">
        <v>751597</v>
      </c>
      <c r="U121" s="4">
        <v>0</v>
      </c>
      <c r="V121" s="4">
        <v>2633468</v>
      </c>
      <c r="W121" s="16">
        <f t="shared" si="46"/>
        <v>7799090</v>
      </c>
      <c r="X121" s="16">
        <f t="shared" si="47"/>
        <v>1302206</v>
      </c>
      <c r="Y121" s="4">
        <v>245952</v>
      </c>
      <c r="Z121" s="4">
        <v>819107</v>
      </c>
      <c r="AA121" s="4">
        <v>237147</v>
      </c>
      <c r="AB121" s="4">
        <v>0</v>
      </c>
      <c r="AC121" s="4">
        <v>0</v>
      </c>
      <c r="AD121" s="4">
        <v>0</v>
      </c>
      <c r="AE121" s="3" t="s">
        <v>71</v>
      </c>
      <c r="AF121" s="3" t="s">
        <v>310</v>
      </c>
      <c r="AG121" s="3" t="s">
        <v>73</v>
      </c>
      <c r="AH121" s="4">
        <v>4574596</v>
      </c>
      <c r="AI121" s="4">
        <v>2402427</v>
      </c>
      <c r="AJ121" s="4">
        <v>2345658</v>
      </c>
      <c r="AK121" s="2" t="s">
        <v>309</v>
      </c>
    </row>
    <row r="122" spans="1:37" ht="15" customHeight="1">
      <c r="A122" s="19" t="s">
        <v>311</v>
      </c>
      <c r="B122" s="17">
        <f t="shared" si="39"/>
        <v>0.44136997701224046</v>
      </c>
      <c r="C122" s="17">
        <f t="shared" si="40"/>
        <v>0.35531295464638285</v>
      </c>
      <c r="D122" s="17">
        <f t="shared" si="41"/>
        <v>0.57118697191384615</v>
      </c>
      <c r="E122" s="17">
        <f t="shared" si="42"/>
        <v>0.1038739615246612</v>
      </c>
      <c r="F122" s="17">
        <f t="shared" si="43"/>
        <v>1.7584994003684922</v>
      </c>
      <c r="G122" s="17">
        <f t="shared" si="44"/>
        <v>2.3087671232876712</v>
      </c>
      <c r="H122" s="17">
        <f t="shared" si="45"/>
        <v>0.47783356833119428</v>
      </c>
      <c r="I122" s="4">
        <f>AJ122*1</f>
        <v>1505383</v>
      </c>
      <c r="J122" s="4">
        <f>AI122*1</f>
        <v>3978255</v>
      </c>
      <c r="K122" s="4">
        <f>AH122*1</f>
        <v>6964891</v>
      </c>
      <c r="L122" s="5">
        <v>14492400000000</v>
      </c>
      <c r="M122" s="4">
        <v>4380000000000</v>
      </c>
      <c r="N122" s="4">
        <v>2524884</v>
      </c>
      <c r="O122" s="1" t="s">
        <v>486</v>
      </c>
      <c r="P122" s="4">
        <v>6924955205683</v>
      </c>
      <c r="Q122" s="4">
        <v>601455</v>
      </c>
      <c r="R122" s="4">
        <v>654525</v>
      </c>
      <c r="S122" s="4">
        <v>0</v>
      </c>
      <c r="T122" s="4">
        <v>3697209</v>
      </c>
      <c r="U122" s="4">
        <v>0</v>
      </c>
      <c r="V122" s="4">
        <v>653708</v>
      </c>
      <c r="W122" s="16">
        <f t="shared" si="46"/>
        <v>5606897</v>
      </c>
      <c r="X122" s="16">
        <f t="shared" si="47"/>
        <v>2474716</v>
      </c>
      <c r="Y122" s="4">
        <v>1291022</v>
      </c>
      <c r="Z122" s="4">
        <v>0</v>
      </c>
      <c r="AA122" s="4">
        <v>230456</v>
      </c>
      <c r="AB122" s="4">
        <v>953238</v>
      </c>
      <c r="AC122" s="4">
        <v>0</v>
      </c>
      <c r="AD122" s="4">
        <v>0</v>
      </c>
      <c r="AE122" s="1" t="s">
        <v>22</v>
      </c>
      <c r="AF122" s="1" t="s">
        <v>59</v>
      </c>
      <c r="AG122" s="1" t="s">
        <v>24</v>
      </c>
      <c r="AH122" s="5">
        <v>6964891</v>
      </c>
      <c r="AI122" s="5">
        <v>3978255</v>
      </c>
      <c r="AJ122" s="5">
        <v>1505383</v>
      </c>
      <c r="AK122" s="1" t="s">
        <v>312</v>
      </c>
    </row>
    <row r="123" spans="1:37" ht="15" customHeight="1">
      <c r="A123" s="19" t="s">
        <v>313</v>
      </c>
      <c r="B123" s="17">
        <f t="shared" si="39"/>
        <v>0.44754003999549014</v>
      </c>
      <c r="C123" s="17">
        <f t="shared" si="40"/>
        <v>0.24005430099013367</v>
      </c>
      <c r="D123" s="17">
        <f t="shared" si="41"/>
        <v>0.74123397886049081</v>
      </c>
      <c r="E123" s="17">
        <f t="shared" si="42"/>
        <v>0.15044755195738269</v>
      </c>
      <c r="F123" s="17">
        <f t="shared" si="43"/>
        <v>1.1398415763358909</v>
      </c>
      <c r="G123" s="17">
        <f t="shared" si="44"/>
        <v>2.1491709048527232</v>
      </c>
      <c r="H123" s="17">
        <f t="shared" si="45"/>
        <v>1.9073109181922685</v>
      </c>
      <c r="I123" s="4">
        <f>AJ123*1</f>
        <v>214636</v>
      </c>
      <c r="J123" s="4">
        <f>AI123*1</f>
        <v>931508</v>
      </c>
      <c r="K123" s="4">
        <f>AH123*1</f>
        <v>1256699</v>
      </c>
      <c r="L123" s="4">
        <v>1426650000000</v>
      </c>
      <c r="M123" s="4">
        <v>453024000000</v>
      </c>
      <c r="N123" s="4">
        <v>587286</v>
      </c>
      <c r="O123" s="1" t="s">
        <v>485</v>
      </c>
      <c r="P123" s="4">
        <v>2721065121439</v>
      </c>
      <c r="Q123" s="4">
        <v>68032</v>
      </c>
      <c r="R123" s="4">
        <v>176976</v>
      </c>
      <c r="S123" s="4">
        <v>118649</v>
      </c>
      <c r="T123" s="4">
        <v>143571</v>
      </c>
      <c r="U123" s="4">
        <v>0</v>
      </c>
      <c r="V123" s="4">
        <v>166848</v>
      </c>
      <c r="W123" s="16">
        <f t="shared" si="46"/>
        <v>674076</v>
      </c>
      <c r="X123" s="16">
        <f t="shared" si="47"/>
        <v>301676</v>
      </c>
      <c r="Y123" s="4">
        <v>118454</v>
      </c>
      <c r="Z123" s="4">
        <v>54565</v>
      </c>
      <c r="AA123" s="4">
        <v>22972</v>
      </c>
      <c r="AB123" s="4">
        <v>73334</v>
      </c>
      <c r="AC123" s="4">
        <v>0</v>
      </c>
      <c r="AD123" s="4">
        <v>32351</v>
      </c>
      <c r="AE123" s="3" t="s">
        <v>22</v>
      </c>
      <c r="AF123" s="3" t="s">
        <v>45</v>
      </c>
      <c r="AG123" s="3" t="s">
        <v>24</v>
      </c>
      <c r="AH123" s="4">
        <v>1256699</v>
      </c>
      <c r="AI123" s="4">
        <v>931508</v>
      </c>
      <c r="AJ123" s="4">
        <v>214636</v>
      </c>
      <c r="AK123" s="2" t="s">
        <v>314</v>
      </c>
    </row>
    <row r="124" spans="1:37" ht="15" customHeight="1">
      <c r="A124" s="19" t="s">
        <v>315</v>
      </c>
      <c r="B124" s="17">
        <f t="shared" si="39"/>
        <v>0.90282141215849332</v>
      </c>
      <c r="C124" s="17">
        <f t="shared" si="40"/>
        <v>0.50226964144976161</v>
      </c>
      <c r="D124" s="17">
        <f t="shared" si="41"/>
        <v>0.87224367977528094</v>
      </c>
      <c r="E124" s="17">
        <f t="shared" si="42"/>
        <v>4.5583781507077065E-2</v>
      </c>
      <c r="F124" s="17">
        <f t="shared" si="43"/>
        <v>0.45486244715690061</v>
      </c>
      <c r="G124" s="17">
        <f t="shared" si="44"/>
        <v>1.2218050799511657</v>
      </c>
      <c r="H124" s="17">
        <f t="shared" si="45"/>
        <v>0.21201127660431029</v>
      </c>
      <c r="I124" s="4">
        <f>AJ124/9*12</f>
        <v>658988</v>
      </c>
      <c r="J124" s="4">
        <f>AI124/9*12</f>
        <v>9207916</v>
      </c>
      <c r="K124" s="4">
        <f>AH124/9*12</f>
        <v>10556586.666666666</v>
      </c>
      <c r="L124" s="4">
        <v>14456633000000</v>
      </c>
      <c r="M124" s="4">
        <v>6506706250000</v>
      </c>
      <c r="N124" s="4">
        <v>7256072</v>
      </c>
      <c r="O124" s="1" t="s">
        <v>486</v>
      </c>
      <c r="P124" s="4">
        <v>3064969217730</v>
      </c>
      <c r="Q124" s="4">
        <v>490834</v>
      </c>
      <c r="R124" s="4">
        <v>1562786</v>
      </c>
      <c r="S124" s="4">
        <v>612028</v>
      </c>
      <c r="T124" s="4">
        <v>1364149</v>
      </c>
      <c r="U124" s="4">
        <v>0</v>
      </c>
      <c r="V124" s="4">
        <v>1843184</v>
      </c>
      <c r="W124" s="16">
        <f t="shared" si="46"/>
        <v>5872981</v>
      </c>
      <c r="X124" s="16">
        <f t="shared" si="47"/>
        <v>5302253</v>
      </c>
      <c r="Y124" s="4">
        <v>1009298</v>
      </c>
      <c r="Z124" s="4">
        <v>485648</v>
      </c>
      <c r="AA124" s="4">
        <v>578739</v>
      </c>
      <c r="AB124" s="4">
        <v>2553948</v>
      </c>
      <c r="AC124" s="4">
        <v>32486</v>
      </c>
      <c r="AD124" s="4">
        <v>642134</v>
      </c>
      <c r="AE124" s="3" t="s">
        <v>22</v>
      </c>
      <c r="AF124" s="3" t="s">
        <v>33</v>
      </c>
      <c r="AG124" s="3" t="s">
        <v>34</v>
      </c>
      <c r="AH124" s="4">
        <v>7917440</v>
      </c>
      <c r="AI124" s="4">
        <v>6905937</v>
      </c>
      <c r="AJ124" s="4">
        <v>494241</v>
      </c>
      <c r="AK124" s="2" t="s">
        <v>316</v>
      </c>
    </row>
    <row r="125" spans="1:37" ht="15" customHeight="1">
      <c r="A125" s="19" t="s">
        <v>321</v>
      </c>
      <c r="B125" s="17">
        <f t="shared" si="39"/>
        <v>0.96164400357621327</v>
      </c>
      <c r="C125" s="17">
        <f t="shared" si="40"/>
        <v>0.32174501327571653</v>
      </c>
      <c r="D125" s="17">
        <f t="shared" si="41"/>
        <v>0.72626885160151455</v>
      </c>
      <c r="E125" s="17">
        <f t="shared" si="42"/>
        <v>7.587233956281135E-2</v>
      </c>
      <c r="F125" s="17">
        <f t="shared" si="43"/>
        <v>1.3211782092707527</v>
      </c>
      <c r="G125" s="17">
        <f t="shared" si="44"/>
        <v>3.5608465608465609</v>
      </c>
      <c r="H125" s="17">
        <f t="shared" si="45"/>
        <v>0.12139745163801774</v>
      </c>
      <c r="I125" s="4">
        <f>AJ125*1</f>
        <v>825774</v>
      </c>
      <c r="J125" s="4">
        <f>AI125*1</f>
        <v>10374553</v>
      </c>
      <c r="K125" s="4">
        <f>AH125*1</f>
        <v>14284728</v>
      </c>
      <c r="L125" s="5">
        <v>10883729232000</v>
      </c>
      <c r="M125" s="4">
        <v>2386339704000</v>
      </c>
      <c r="N125" s="4">
        <v>6154085</v>
      </c>
      <c r="O125" s="1" t="s">
        <v>486</v>
      </c>
      <c r="P125" s="4">
        <v>1321256993083</v>
      </c>
      <c r="Q125" s="4">
        <v>350401</v>
      </c>
      <c r="R125" s="4">
        <v>1868065</v>
      </c>
      <c r="S125" s="4">
        <v>0</v>
      </c>
      <c r="T125" s="4">
        <v>0</v>
      </c>
      <c r="U125" s="4">
        <v>1030742</v>
      </c>
      <c r="V125" s="4">
        <v>1530149</v>
      </c>
      <c r="W125" s="16">
        <f t="shared" si="46"/>
        <v>4779357</v>
      </c>
      <c r="X125" s="16">
        <f t="shared" si="47"/>
        <v>4596040</v>
      </c>
      <c r="Y125" s="4">
        <v>2402485</v>
      </c>
      <c r="Z125" s="4">
        <v>0</v>
      </c>
      <c r="AA125" s="4">
        <v>242077</v>
      </c>
      <c r="AB125" s="4">
        <v>1951478</v>
      </c>
      <c r="AC125" s="4">
        <v>0</v>
      </c>
      <c r="AD125" s="4">
        <v>0</v>
      </c>
      <c r="AE125" s="1" t="s">
        <v>22</v>
      </c>
      <c r="AF125" s="1" t="s">
        <v>242</v>
      </c>
      <c r="AG125" s="1" t="s">
        <v>24</v>
      </c>
      <c r="AH125" s="5">
        <v>14284728</v>
      </c>
      <c r="AI125" s="5">
        <v>10374553</v>
      </c>
      <c r="AJ125" s="5">
        <v>825774</v>
      </c>
      <c r="AK125" s="1" t="s">
        <v>322</v>
      </c>
    </row>
    <row r="126" spans="1:37" ht="15" customHeight="1">
      <c r="A126" s="19" t="s">
        <v>317</v>
      </c>
      <c r="B126" s="17">
        <f t="shared" si="39"/>
        <v>0.95065530190428826</v>
      </c>
      <c r="C126" s="17">
        <f t="shared" si="40"/>
        <v>0.50922161518781839</v>
      </c>
      <c r="D126" s="17">
        <f t="shared" si="41"/>
        <v>0.87861769449549509</v>
      </c>
      <c r="E126" s="17">
        <f t="shared" si="42"/>
        <v>0.11128964862298196</v>
      </c>
      <c r="F126" s="17">
        <f t="shared" si="43"/>
        <v>1.4881068098867225</v>
      </c>
      <c r="G126" s="17">
        <f t="shared" si="44"/>
        <v>2.1847326397290106</v>
      </c>
      <c r="H126" s="17">
        <f t="shared" si="45"/>
        <v>0.72448306135161444</v>
      </c>
      <c r="I126" s="4">
        <f>AJ126*4</f>
        <v>468752</v>
      </c>
      <c r="J126" s="4">
        <f>AI126*4</f>
        <v>9247880</v>
      </c>
      <c r="K126" s="4">
        <f>AH126*4</f>
        <v>10525488</v>
      </c>
      <c r="L126" s="4">
        <v>4212000000000</v>
      </c>
      <c r="M126" s="4">
        <v>1322560000000</v>
      </c>
      <c r="N126" s="4">
        <v>4230320</v>
      </c>
      <c r="O126" s="1" t="s">
        <v>484</v>
      </c>
      <c r="P126" s="4">
        <v>3051522654413</v>
      </c>
      <c r="Q126" s="4">
        <v>741233</v>
      </c>
      <c r="R126" s="4">
        <v>2485648</v>
      </c>
      <c r="S126" s="4">
        <v>55650</v>
      </c>
      <c r="T126" s="4">
        <v>1182863</v>
      </c>
      <c r="U126" s="4">
        <v>0</v>
      </c>
      <c r="V126" s="4">
        <v>1172618</v>
      </c>
      <c r="W126" s="16">
        <f t="shared" si="46"/>
        <v>5638012</v>
      </c>
      <c r="X126" s="16">
        <f t="shared" si="47"/>
        <v>5359806</v>
      </c>
      <c r="Y126" s="4">
        <v>2304851</v>
      </c>
      <c r="Z126" s="4">
        <v>239567</v>
      </c>
      <c r="AA126" s="4">
        <v>117683</v>
      </c>
      <c r="AB126" s="4">
        <v>2697705</v>
      </c>
      <c r="AC126" s="4">
        <v>0</v>
      </c>
      <c r="AD126" s="4">
        <v>0</v>
      </c>
      <c r="AE126" s="3" t="s">
        <v>71</v>
      </c>
      <c r="AF126" s="3" t="s">
        <v>72</v>
      </c>
      <c r="AG126" s="3" t="s">
        <v>73</v>
      </c>
      <c r="AH126" s="4">
        <v>2631372</v>
      </c>
      <c r="AI126" s="4">
        <v>2311970</v>
      </c>
      <c r="AJ126" s="4">
        <v>117188</v>
      </c>
      <c r="AK126" s="2" t="s">
        <v>318</v>
      </c>
    </row>
    <row r="127" spans="1:37" ht="15" customHeight="1">
      <c r="A127" s="19" t="s">
        <v>319</v>
      </c>
      <c r="B127" s="17">
        <f t="shared" si="39"/>
        <v>0.36508444088937569</v>
      </c>
      <c r="C127" s="17">
        <f t="shared" si="40"/>
        <v>0.15524661092980457</v>
      </c>
      <c r="D127" s="17">
        <f t="shared" si="41"/>
        <v>0.86848824401645885</v>
      </c>
      <c r="E127" s="17">
        <f t="shared" si="42"/>
        <v>7.4538161292259653E-2</v>
      </c>
      <c r="F127" s="17">
        <f t="shared" si="43"/>
        <v>7.6105003423036999E-2</v>
      </c>
      <c r="G127" s="17">
        <f t="shared" si="44"/>
        <v>1.0383912315760793</v>
      </c>
      <c r="H127" s="17">
        <f t="shared" si="45"/>
        <v>0.25833003237927099</v>
      </c>
      <c r="I127" s="4">
        <f>AJ127*4</f>
        <v>1241284</v>
      </c>
      <c r="J127" s="4">
        <f>AI127*4</f>
        <v>20406104</v>
      </c>
      <c r="K127" s="4">
        <f>AH127*4</f>
        <v>23496120</v>
      </c>
      <c r="L127" s="4">
        <v>16653000000000</v>
      </c>
      <c r="M127" s="4">
        <v>8169678000000</v>
      </c>
      <c r="N127" s="4">
        <v>21834412</v>
      </c>
      <c r="O127" s="1" t="s">
        <v>484</v>
      </c>
      <c r="P127" s="4">
        <v>4301970029212</v>
      </c>
      <c r="Q127" s="4">
        <v>331529</v>
      </c>
      <c r="R127" s="4">
        <v>1013999</v>
      </c>
      <c r="S127" s="4">
        <v>553203</v>
      </c>
      <c r="T127" s="4">
        <v>0</v>
      </c>
      <c r="U127" s="4">
        <v>4804889</v>
      </c>
      <c r="V127" s="4">
        <v>3287748</v>
      </c>
      <c r="W127" s="16">
        <f t="shared" si="46"/>
        <v>9991368</v>
      </c>
      <c r="X127" s="16">
        <f t="shared" si="47"/>
        <v>3647693</v>
      </c>
      <c r="Y127" s="4">
        <v>2489367</v>
      </c>
      <c r="Z127" s="4">
        <v>959144</v>
      </c>
      <c r="AA127" s="4">
        <v>98382</v>
      </c>
      <c r="AB127" s="4">
        <v>100800</v>
      </c>
      <c r="AC127" s="4">
        <v>0</v>
      </c>
      <c r="AD127" s="4">
        <v>0</v>
      </c>
      <c r="AE127" s="3" t="s">
        <v>71</v>
      </c>
      <c r="AF127" s="3" t="s">
        <v>277</v>
      </c>
      <c r="AG127" s="3" t="s">
        <v>73</v>
      </c>
      <c r="AH127" s="4">
        <v>5874030</v>
      </c>
      <c r="AI127" s="4">
        <v>5101526</v>
      </c>
      <c r="AJ127" s="4">
        <v>310321</v>
      </c>
      <c r="AK127" s="2" t="s">
        <v>320</v>
      </c>
    </row>
    <row r="128" spans="1:37" ht="15" customHeight="1">
      <c r="A128" s="19" t="s">
        <v>323</v>
      </c>
      <c r="B128" s="17">
        <f t="shared" si="39"/>
        <v>1.2725512593690074</v>
      </c>
      <c r="C128" s="17">
        <f t="shared" si="40"/>
        <v>2.2901450328142419</v>
      </c>
      <c r="D128" s="17">
        <f t="shared" si="41"/>
        <v>0.93894617714052431</v>
      </c>
      <c r="E128" s="17">
        <f t="shared" si="42"/>
        <v>2.5991099916036944E-2</v>
      </c>
      <c r="F128" s="17">
        <f t="shared" si="43"/>
        <v>3.657362490680629</v>
      </c>
      <c r="G128" s="17">
        <f t="shared" si="44"/>
        <v>4.6232294617563738</v>
      </c>
      <c r="H128" s="17">
        <f t="shared" si="45"/>
        <v>0.65028552579261123</v>
      </c>
      <c r="I128" s="4">
        <f>AJ128/9*12</f>
        <v>619108</v>
      </c>
      <c r="J128" s="4">
        <f>AI128/9*12</f>
        <v>11079906.666666666</v>
      </c>
      <c r="K128" s="4">
        <f>AH128/9*12</f>
        <v>11800364</v>
      </c>
      <c r="L128" s="4">
        <v>23820000000000</v>
      </c>
      <c r="M128" s="4">
        <v>4236000000000</v>
      </c>
      <c r="N128" s="4">
        <v>2533701</v>
      </c>
      <c r="O128" s="1" t="s">
        <v>486</v>
      </c>
      <c r="P128" s="4">
        <v>15489801224380</v>
      </c>
      <c r="Q128" s="4">
        <v>127554</v>
      </c>
      <c r="R128" s="4">
        <v>11185314</v>
      </c>
      <c r="S128" s="4">
        <v>3341068</v>
      </c>
      <c r="T128" s="4">
        <v>6069092</v>
      </c>
      <c r="U128" s="4">
        <v>0</v>
      </c>
      <c r="V128" s="4">
        <v>513480</v>
      </c>
      <c r="W128" s="16">
        <f t="shared" si="46"/>
        <v>21236508</v>
      </c>
      <c r="X128" s="16">
        <f t="shared" si="47"/>
        <v>27024545</v>
      </c>
      <c r="Y128" s="4">
        <v>16814786</v>
      </c>
      <c r="Z128" s="4">
        <v>8281910</v>
      </c>
      <c r="AA128" s="4">
        <v>1609307</v>
      </c>
      <c r="AB128" s="4">
        <v>223337</v>
      </c>
      <c r="AC128" s="4">
        <v>0</v>
      </c>
      <c r="AD128" s="4">
        <v>95205</v>
      </c>
      <c r="AE128" s="3" t="s">
        <v>22</v>
      </c>
      <c r="AF128" s="3" t="s">
        <v>325</v>
      </c>
      <c r="AG128" s="3" t="s">
        <v>34</v>
      </c>
      <c r="AH128" s="4">
        <v>8850273</v>
      </c>
      <c r="AI128" s="4">
        <v>8309930</v>
      </c>
      <c r="AJ128" s="4">
        <v>464331</v>
      </c>
      <c r="AK128" s="2" t="s">
        <v>324</v>
      </c>
    </row>
    <row r="129" spans="1:37" ht="15" customHeight="1">
      <c r="A129" s="19" t="s">
        <v>326</v>
      </c>
      <c r="B129" s="17">
        <f t="shared" si="39"/>
        <v>0.39728192341849006</v>
      </c>
      <c r="C129" s="17">
        <f t="shared" si="40"/>
        <v>0.12620249011217063</v>
      </c>
      <c r="D129" s="17">
        <f t="shared" si="41"/>
        <v>0.82920467702608647</v>
      </c>
      <c r="E129" s="17">
        <f t="shared" si="42"/>
        <v>0.14544032222636824</v>
      </c>
      <c r="F129" s="17">
        <f t="shared" si="43"/>
        <v>0.84142177494486869</v>
      </c>
      <c r="G129" s="17">
        <f t="shared" si="44"/>
        <v>2.2579018157363819</v>
      </c>
      <c r="H129" s="17">
        <f t="shared" si="45"/>
        <v>0.18237902091539177</v>
      </c>
      <c r="I129" s="4">
        <f>AJ129/9*12</f>
        <v>915961.33333333326</v>
      </c>
      <c r="J129" s="4">
        <f>AI129/9*12</f>
        <v>5040893.333333333</v>
      </c>
      <c r="K129" s="4">
        <f>AH129/9*12</f>
        <v>6079190.666666667</v>
      </c>
      <c r="L129" s="4">
        <v>6297850000000</v>
      </c>
      <c r="M129" s="4">
        <v>1933100000000</v>
      </c>
      <c r="N129" s="4">
        <v>3301357</v>
      </c>
      <c r="O129" s="1" t="s">
        <v>486</v>
      </c>
      <c r="P129" s="4">
        <v>1148595716872</v>
      </c>
      <c r="Q129" s="4">
        <v>48680</v>
      </c>
      <c r="R129" s="4">
        <v>267544</v>
      </c>
      <c r="S129" s="4">
        <v>211790</v>
      </c>
      <c r="T129" s="4">
        <v>79085</v>
      </c>
      <c r="U129" s="4">
        <v>0</v>
      </c>
      <c r="V129" s="4">
        <v>1324046</v>
      </c>
      <c r="W129" s="16">
        <f t="shared" si="46"/>
        <v>1931145</v>
      </c>
      <c r="X129" s="16">
        <f t="shared" si="47"/>
        <v>767209</v>
      </c>
      <c r="Y129" s="4">
        <v>551484</v>
      </c>
      <c r="Z129" s="4">
        <v>144686</v>
      </c>
      <c r="AA129" s="4">
        <v>71039</v>
      </c>
      <c r="AB129" s="4">
        <v>0</v>
      </c>
      <c r="AC129" s="4">
        <v>0</v>
      </c>
      <c r="AD129" s="4">
        <v>0</v>
      </c>
      <c r="AE129" s="3" t="s">
        <v>22</v>
      </c>
      <c r="AF129" s="3" t="s">
        <v>33</v>
      </c>
      <c r="AG129" s="3" t="s">
        <v>34</v>
      </c>
      <c r="AH129" s="4">
        <v>4559393</v>
      </c>
      <c r="AI129" s="4">
        <v>3780670</v>
      </c>
      <c r="AJ129" s="4">
        <v>686971</v>
      </c>
      <c r="AK129" s="2" t="s">
        <v>327</v>
      </c>
    </row>
    <row r="130" spans="1:37" ht="15" customHeight="1">
      <c r="A130" s="19" t="s">
        <v>328</v>
      </c>
      <c r="B130" s="17">
        <f t="shared" ref="B130:B161" si="48">X130/W130</f>
        <v>0.46004451762036791</v>
      </c>
      <c r="C130" s="17">
        <f t="shared" ref="C130:C161" si="49">X130/K130</f>
        <v>0.31730155483966593</v>
      </c>
      <c r="D130" s="17">
        <f t="shared" ref="D130:D161" si="50">J130/K130</f>
        <v>0.79540583998303882</v>
      </c>
      <c r="E130" s="17">
        <f t="shared" ref="E130:E161" si="51">(I130*1000000)/L130</f>
        <v>5.538691659566411E-2</v>
      </c>
      <c r="F130" s="17">
        <f t="shared" ref="F130:F161" si="52">(K130-N130)/N130</f>
        <v>0.32635392465443902</v>
      </c>
      <c r="G130" s="17">
        <f t="shared" ref="G130:G161" si="53">(L130-M130)/M130</f>
        <v>0.72598039215686272</v>
      </c>
      <c r="H130" s="17">
        <f t="shared" ref="H130:H161" si="54">P130/L130</f>
        <v>0.11278412726820032</v>
      </c>
      <c r="I130" s="4">
        <f>AJ130/9*12</f>
        <v>585052</v>
      </c>
      <c r="J130" s="4">
        <f>AI130/9*12</f>
        <v>2826241.3333333335</v>
      </c>
      <c r="K130" s="4">
        <f>AH130/9*12</f>
        <v>3553206.666666667</v>
      </c>
      <c r="L130" s="4">
        <v>10563000000000</v>
      </c>
      <c r="M130" s="4">
        <v>6120000000000</v>
      </c>
      <c r="N130" s="4">
        <v>2678928</v>
      </c>
      <c r="O130" s="1" t="s">
        <v>486</v>
      </c>
      <c r="P130" s="4">
        <v>1191338736334</v>
      </c>
      <c r="Q130" s="4">
        <v>68623</v>
      </c>
      <c r="R130" s="4">
        <v>1441886</v>
      </c>
      <c r="S130" s="4">
        <v>192793</v>
      </c>
      <c r="T130" s="4">
        <v>86247</v>
      </c>
      <c r="U130" s="4">
        <v>0</v>
      </c>
      <c r="V130" s="4">
        <v>661166</v>
      </c>
      <c r="W130" s="16">
        <f t="shared" ref="W130:W161" si="55">V130+U130+T130+S130+R130+Q130</f>
        <v>2450715</v>
      </c>
      <c r="X130" s="16">
        <f t="shared" ref="X130:X161" si="56">Y130+Z130+AA130+AB130+AC130+AD130</f>
        <v>1127438</v>
      </c>
      <c r="Y130" s="4">
        <v>438739</v>
      </c>
      <c r="Z130" s="4">
        <v>321101</v>
      </c>
      <c r="AA130" s="4">
        <v>6559</v>
      </c>
      <c r="AB130" s="4">
        <v>361039</v>
      </c>
      <c r="AC130" s="4">
        <v>0</v>
      </c>
      <c r="AD130" s="4">
        <v>0</v>
      </c>
      <c r="AE130" s="3" t="s">
        <v>22</v>
      </c>
      <c r="AF130" s="3" t="s">
        <v>330</v>
      </c>
      <c r="AG130" s="3" t="s">
        <v>34</v>
      </c>
      <c r="AH130" s="4">
        <v>2664905</v>
      </c>
      <c r="AI130" s="4">
        <v>2119681</v>
      </c>
      <c r="AJ130" s="4">
        <v>438789</v>
      </c>
      <c r="AK130" s="2" t="s">
        <v>329</v>
      </c>
    </row>
    <row r="131" spans="1:37" ht="15" customHeight="1">
      <c r="A131" s="19" t="s">
        <v>331</v>
      </c>
      <c r="B131" s="17">
        <f t="shared" si="48"/>
        <v>0.46995332939345758</v>
      </c>
      <c r="C131" s="17">
        <f t="shared" si="49"/>
        <v>0.82335344463171067</v>
      </c>
      <c r="D131" s="17">
        <f t="shared" si="50"/>
        <v>0.83657913951458385</v>
      </c>
      <c r="E131" s="17">
        <f t="shared" si="51"/>
        <v>8.9719060523938576E-2</v>
      </c>
      <c r="F131" s="17">
        <f t="shared" si="52"/>
        <v>1.9440248512657563</v>
      </c>
      <c r="G131" s="17">
        <f t="shared" si="53"/>
        <v>0.38979622683431436</v>
      </c>
      <c r="H131" s="17">
        <f t="shared" si="54"/>
        <v>0.59041587073486901</v>
      </c>
      <c r="I131" s="4">
        <f>AJ131*2</f>
        <v>198638</v>
      </c>
      <c r="J131" s="4">
        <f>AI131*2</f>
        <v>1523854</v>
      </c>
      <c r="K131" s="4">
        <f>AH131*2</f>
        <v>1821530</v>
      </c>
      <c r="L131" s="4">
        <v>2214000000000</v>
      </c>
      <c r="M131" s="4">
        <v>1593039294000</v>
      </c>
      <c r="N131" s="4">
        <v>618721</v>
      </c>
      <c r="O131" s="1" t="s">
        <v>487</v>
      </c>
      <c r="P131" s="4">
        <v>1307180737807</v>
      </c>
      <c r="Q131" s="4">
        <v>24540</v>
      </c>
      <c r="R131" s="4">
        <v>982944</v>
      </c>
      <c r="S131" s="4">
        <v>0</v>
      </c>
      <c r="T131" s="4">
        <v>10005</v>
      </c>
      <c r="U131" s="4">
        <v>0</v>
      </c>
      <c r="V131" s="4">
        <v>2173813</v>
      </c>
      <c r="W131" s="16">
        <f t="shared" si="55"/>
        <v>3191302</v>
      </c>
      <c r="X131" s="16">
        <f t="shared" si="56"/>
        <v>1499763</v>
      </c>
      <c r="Y131" s="4">
        <v>940092</v>
      </c>
      <c r="Z131" s="4">
        <v>0</v>
      </c>
      <c r="AA131" s="4">
        <v>73998</v>
      </c>
      <c r="AB131" s="4">
        <v>282063</v>
      </c>
      <c r="AC131" s="4">
        <v>0</v>
      </c>
      <c r="AD131" s="4">
        <v>203610</v>
      </c>
      <c r="AE131" s="3" t="s">
        <v>40</v>
      </c>
      <c r="AF131" s="3" t="s">
        <v>72</v>
      </c>
      <c r="AG131" s="3" t="s">
        <v>42</v>
      </c>
      <c r="AH131" s="4">
        <v>910765</v>
      </c>
      <c r="AI131" s="4">
        <v>761927</v>
      </c>
      <c r="AJ131" s="4">
        <v>99319</v>
      </c>
      <c r="AK131" s="2" t="s">
        <v>332</v>
      </c>
    </row>
    <row r="132" spans="1:37" ht="15" customHeight="1">
      <c r="A132" s="19" t="s">
        <v>333</v>
      </c>
      <c r="B132" s="17">
        <f t="shared" si="48"/>
        <v>7.4872825141525046E-2</v>
      </c>
      <c r="C132" s="17">
        <f t="shared" si="49"/>
        <v>6.2996717842909847E-2</v>
      </c>
      <c r="D132" s="17">
        <f t="shared" si="50"/>
        <v>0.33524244923169927</v>
      </c>
      <c r="E132" s="17">
        <f t="shared" si="51"/>
        <v>8.1576784651571393E-2</v>
      </c>
      <c r="F132" s="17">
        <f t="shared" si="52"/>
        <v>0.78453519698173391</v>
      </c>
      <c r="G132" s="17">
        <f t="shared" si="53"/>
        <v>1.7546448087431694</v>
      </c>
      <c r="H132" s="17">
        <f t="shared" si="54"/>
        <v>1.7305896633321053E-2</v>
      </c>
      <c r="I132" s="4">
        <f>AJ132*1</f>
        <v>575720</v>
      </c>
      <c r="J132" s="4">
        <f>AI132*1</f>
        <v>408155</v>
      </c>
      <c r="K132" s="4">
        <f>AH132*1</f>
        <v>1217492</v>
      </c>
      <c r="L132" s="4">
        <v>7057400000000</v>
      </c>
      <c r="M132" s="4">
        <v>2562000000000</v>
      </c>
      <c r="N132" s="4">
        <v>682246</v>
      </c>
      <c r="O132" s="1" t="s">
        <v>486</v>
      </c>
      <c r="P132" s="4">
        <v>122134634900</v>
      </c>
      <c r="Q132" s="4">
        <v>255436</v>
      </c>
      <c r="R132" s="4">
        <v>516682</v>
      </c>
      <c r="S132" s="4">
        <v>0</v>
      </c>
      <c r="T132" s="4">
        <v>0</v>
      </c>
      <c r="U132" s="4">
        <v>45081</v>
      </c>
      <c r="V132" s="4">
        <v>207178</v>
      </c>
      <c r="W132" s="16">
        <f t="shared" si="55"/>
        <v>1024377</v>
      </c>
      <c r="X132" s="16">
        <f t="shared" si="56"/>
        <v>76698</v>
      </c>
      <c r="Y132" s="4">
        <v>56628</v>
      </c>
      <c r="Z132" s="4">
        <v>0</v>
      </c>
      <c r="AA132" s="4">
        <v>20070</v>
      </c>
      <c r="AB132" s="4">
        <v>0</v>
      </c>
      <c r="AC132" s="4">
        <v>0</v>
      </c>
      <c r="AD132" s="4">
        <v>0</v>
      </c>
      <c r="AE132" s="3" t="s">
        <v>22</v>
      </c>
      <c r="AF132" s="3" t="s">
        <v>53</v>
      </c>
      <c r="AG132" s="3" t="s">
        <v>24</v>
      </c>
      <c r="AH132" s="4">
        <v>1217492</v>
      </c>
      <c r="AI132" s="4">
        <v>408155</v>
      </c>
      <c r="AJ132" s="4">
        <v>575720</v>
      </c>
      <c r="AK132" s="2" t="s">
        <v>334</v>
      </c>
    </row>
    <row r="133" spans="1:37" ht="15" customHeight="1">
      <c r="A133" s="19" t="s">
        <v>335</v>
      </c>
      <c r="B133" s="17">
        <f t="shared" si="48"/>
        <v>0.53893926925275359</v>
      </c>
      <c r="C133" s="17">
        <f t="shared" si="49"/>
        <v>9.8013339752299658E-2</v>
      </c>
      <c r="D133" s="17">
        <f t="shared" si="50"/>
        <v>0.81854943648504086</v>
      </c>
      <c r="E133" s="17">
        <f t="shared" si="51"/>
        <v>5.7469685303257759E-2</v>
      </c>
      <c r="F133" s="17">
        <f t="shared" si="52"/>
        <v>1.0700576577346523</v>
      </c>
      <c r="G133" s="17">
        <f t="shared" si="53"/>
        <v>7.5112211221122109</v>
      </c>
      <c r="H133" s="17">
        <f t="shared" si="54"/>
        <v>5.3797422810943761E-2</v>
      </c>
      <c r="I133" s="4">
        <f>AJ133*1</f>
        <v>207492</v>
      </c>
      <c r="J133" s="4">
        <f>AI133*1</f>
        <v>1110278</v>
      </c>
      <c r="K133" s="4">
        <f>AH133*1</f>
        <v>1356397</v>
      </c>
      <c r="L133" s="4">
        <v>3610460000000</v>
      </c>
      <c r="M133" s="4">
        <v>424200000000</v>
      </c>
      <c r="N133" s="4">
        <v>655246</v>
      </c>
      <c r="O133" s="1" t="s">
        <v>486</v>
      </c>
      <c r="P133" s="4">
        <v>194233443162</v>
      </c>
      <c r="Q133" s="4">
        <v>9905</v>
      </c>
      <c r="R133" s="4">
        <v>57579</v>
      </c>
      <c r="S133" s="4">
        <v>12464</v>
      </c>
      <c r="T133" s="4">
        <v>0</v>
      </c>
      <c r="U133" s="4">
        <v>53467</v>
      </c>
      <c r="V133" s="4">
        <v>113264</v>
      </c>
      <c r="W133" s="16">
        <f t="shared" si="55"/>
        <v>246679</v>
      </c>
      <c r="X133" s="16">
        <f t="shared" si="56"/>
        <v>132945</v>
      </c>
      <c r="Y133" s="4">
        <v>8977</v>
      </c>
      <c r="Z133" s="4">
        <v>123715</v>
      </c>
      <c r="AA133" s="4">
        <v>72</v>
      </c>
      <c r="AB133" s="4">
        <v>0</v>
      </c>
      <c r="AC133" s="4">
        <v>0</v>
      </c>
      <c r="AD133" s="4">
        <v>181</v>
      </c>
      <c r="AE133" s="3" t="s">
        <v>22</v>
      </c>
      <c r="AF133" s="3" t="s">
        <v>53</v>
      </c>
      <c r="AG133" s="3" t="s">
        <v>24</v>
      </c>
      <c r="AH133" s="4">
        <v>1356397</v>
      </c>
      <c r="AI133" s="4">
        <v>1110278</v>
      </c>
      <c r="AJ133" s="4">
        <v>207492</v>
      </c>
      <c r="AK133" s="2" t="s">
        <v>336</v>
      </c>
    </row>
    <row r="134" spans="1:37" ht="15" customHeight="1">
      <c r="A134" s="19" t="s">
        <v>337</v>
      </c>
      <c r="B134" s="17">
        <f t="shared" si="48"/>
        <v>0.39002841097873897</v>
      </c>
      <c r="C134" s="17">
        <f t="shared" si="49"/>
        <v>0.31300147073132395</v>
      </c>
      <c r="D134" s="17">
        <f t="shared" si="50"/>
        <v>0.54624710905865714</v>
      </c>
      <c r="E134" s="17">
        <f t="shared" si="51"/>
        <v>0.15029175539263423</v>
      </c>
      <c r="F134" s="17">
        <f t="shared" si="52"/>
        <v>1.4890776713159772</v>
      </c>
      <c r="G134" s="17">
        <f t="shared" si="53"/>
        <v>2.8378982671883732</v>
      </c>
      <c r="H134" s="17">
        <f t="shared" si="54"/>
        <v>0.39774164921902444</v>
      </c>
      <c r="I134" s="4">
        <f>AJ134*1</f>
        <v>769564</v>
      </c>
      <c r="J134" s="4">
        <f>AI134*1</f>
        <v>1167719</v>
      </c>
      <c r="K134" s="4">
        <f>AH134*1</f>
        <v>2137712</v>
      </c>
      <c r="L134" s="4">
        <v>5120467173928</v>
      </c>
      <c r="M134" s="4">
        <v>1334185227812</v>
      </c>
      <c r="N134" s="4">
        <v>858837</v>
      </c>
      <c r="O134" s="1" t="s">
        <v>486</v>
      </c>
      <c r="P134" s="4">
        <v>2036623058530</v>
      </c>
      <c r="Q134" s="4">
        <v>267885</v>
      </c>
      <c r="R134" s="4">
        <v>633273</v>
      </c>
      <c r="S134" s="4">
        <v>0</v>
      </c>
      <c r="T134" s="4">
        <v>0</v>
      </c>
      <c r="U134" s="4">
        <v>169819</v>
      </c>
      <c r="V134" s="4">
        <v>644557</v>
      </c>
      <c r="W134" s="16">
        <f t="shared" si="55"/>
        <v>1715534</v>
      </c>
      <c r="X134" s="16">
        <f t="shared" si="56"/>
        <v>669107</v>
      </c>
      <c r="Y134" s="4">
        <v>429040</v>
      </c>
      <c r="Z134" s="4">
        <v>0</v>
      </c>
      <c r="AA134" s="4">
        <v>171772</v>
      </c>
      <c r="AB134" s="4">
        <v>51857</v>
      </c>
      <c r="AC134" s="4">
        <v>5046</v>
      </c>
      <c r="AD134" s="4">
        <v>11392</v>
      </c>
      <c r="AE134" s="3" t="s">
        <v>22</v>
      </c>
      <c r="AF134" s="3" t="s">
        <v>53</v>
      </c>
      <c r="AG134" s="3" t="s">
        <v>24</v>
      </c>
      <c r="AH134" s="4">
        <v>2137712</v>
      </c>
      <c r="AI134" s="4">
        <v>1167719</v>
      </c>
      <c r="AJ134" s="4">
        <v>769564</v>
      </c>
      <c r="AK134" s="2" t="s">
        <v>338</v>
      </c>
    </row>
    <row r="135" spans="1:37" ht="15" customHeight="1">
      <c r="A135" s="19" t="s">
        <v>339</v>
      </c>
      <c r="B135" s="17">
        <f t="shared" si="48"/>
        <v>0.40330175663567192</v>
      </c>
      <c r="C135" s="17">
        <f t="shared" si="49"/>
        <v>0.30308850320930458</v>
      </c>
      <c r="D135" s="17">
        <f t="shared" si="50"/>
        <v>0.68327823624985917</v>
      </c>
      <c r="E135" s="17">
        <f t="shared" si="51"/>
        <v>3.4927775491443588E-2</v>
      </c>
      <c r="F135" s="17">
        <f t="shared" si="52"/>
        <v>1.1803725302892543</v>
      </c>
      <c r="G135" s="17">
        <f t="shared" si="53"/>
        <v>5.4090040927694405</v>
      </c>
      <c r="H135" s="17">
        <f t="shared" si="54"/>
        <v>0.27688463445194206</v>
      </c>
      <c r="I135" s="4">
        <f>AJ135/9*12</f>
        <v>295350.66666666663</v>
      </c>
      <c r="J135" s="4">
        <f>AI135/9*12</f>
        <v>906125.33333333326</v>
      </c>
      <c r="K135" s="4">
        <f>AH135/9*12</f>
        <v>1326144</v>
      </c>
      <c r="L135" s="4">
        <v>8456040000000</v>
      </c>
      <c r="M135" s="4">
        <v>1319400000000</v>
      </c>
      <c r="N135" s="4">
        <v>608219</v>
      </c>
      <c r="O135" s="1" t="s">
        <v>486</v>
      </c>
      <c r="P135" s="4">
        <v>2341347544311</v>
      </c>
      <c r="Q135" s="4">
        <v>89098</v>
      </c>
      <c r="R135" s="4">
        <v>520115</v>
      </c>
      <c r="S135" s="4">
        <v>161443</v>
      </c>
      <c r="T135" s="4">
        <v>17134</v>
      </c>
      <c r="U135" s="4">
        <v>0</v>
      </c>
      <c r="V135" s="4">
        <v>208831</v>
      </c>
      <c r="W135" s="16">
        <f t="shared" si="55"/>
        <v>996621</v>
      </c>
      <c r="X135" s="16">
        <f t="shared" si="56"/>
        <v>401939</v>
      </c>
      <c r="Y135" s="4">
        <v>218857</v>
      </c>
      <c r="Z135" s="4">
        <v>129564</v>
      </c>
      <c r="AA135" s="4">
        <v>0</v>
      </c>
      <c r="AB135" s="4">
        <v>53518</v>
      </c>
      <c r="AC135" s="4">
        <v>0</v>
      </c>
      <c r="AD135" s="4">
        <v>0</v>
      </c>
      <c r="AE135" s="3" t="s">
        <v>22</v>
      </c>
      <c r="AF135" s="3" t="s">
        <v>33</v>
      </c>
      <c r="AG135" s="3" t="s">
        <v>34</v>
      </c>
      <c r="AH135" s="4">
        <v>994608</v>
      </c>
      <c r="AI135" s="4">
        <v>679594</v>
      </c>
      <c r="AJ135" s="4">
        <v>221513</v>
      </c>
      <c r="AK135" s="2" t="s">
        <v>340</v>
      </c>
    </row>
    <row r="136" spans="1:37" ht="15" customHeight="1">
      <c r="A136" s="19" t="s">
        <v>341</v>
      </c>
      <c r="B136" s="17">
        <f t="shared" si="48"/>
        <v>0.19412061116947227</v>
      </c>
      <c r="C136" s="17">
        <f t="shared" si="49"/>
        <v>0.16252361649825925</v>
      </c>
      <c r="D136" s="17">
        <f t="shared" si="50"/>
        <v>0.57754315324147865</v>
      </c>
      <c r="E136" s="17">
        <f t="shared" si="51"/>
        <v>0.10901853054743603</v>
      </c>
      <c r="F136" s="17">
        <f t="shared" si="52"/>
        <v>0.85053178820215303</v>
      </c>
      <c r="G136" s="17">
        <f t="shared" si="53"/>
        <v>14.155045118949959</v>
      </c>
      <c r="H136" s="17">
        <f t="shared" si="54"/>
        <v>0.59308142257857888</v>
      </c>
      <c r="I136" s="4">
        <f>AJ136*1</f>
        <v>483362</v>
      </c>
      <c r="J136" s="4">
        <f>AI136*1</f>
        <v>726927</v>
      </c>
      <c r="K136" s="4">
        <f>AH136*1</f>
        <v>1258654</v>
      </c>
      <c r="L136" s="4">
        <v>4433760000000</v>
      </c>
      <c r="M136" s="4">
        <v>292560000000</v>
      </c>
      <c r="N136" s="4">
        <v>680158</v>
      </c>
      <c r="O136" s="1" t="s">
        <v>485</v>
      </c>
      <c r="P136" s="4">
        <v>2629580688172</v>
      </c>
      <c r="Q136" s="4">
        <v>73796</v>
      </c>
      <c r="R136" s="4">
        <v>273912</v>
      </c>
      <c r="S136" s="4">
        <v>0</v>
      </c>
      <c r="T136" s="4">
        <v>0</v>
      </c>
      <c r="U136" s="4">
        <v>43295</v>
      </c>
      <c r="V136" s="4">
        <v>662780</v>
      </c>
      <c r="W136" s="16">
        <f t="shared" si="55"/>
        <v>1053783</v>
      </c>
      <c r="X136" s="16">
        <f t="shared" si="56"/>
        <v>204561</v>
      </c>
      <c r="Y136" s="4">
        <v>204289</v>
      </c>
      <c r="Z136" s="4">
        <v>0</v>
      </c>
      <c r="AA136" s="4">
        <v>272</v>
      </c>
      <c r="AB136" s="4">
        <v>0</v>
      </c>
      <c r="AC136" s="4">
        <v>0</v>
      </c>
      <c r="AD136" s="4">
        <v>0</v>
      </c>
      <c r="AE136" s="3" t="s">
        <v>22</v>
      </c>
      <c r="AF136" s="3" t="s">
        <v>242</v>
      </c>
      <c r="AG136" s="3" t="s">
        <v>24</v>
      </c>
      <c r="AH136" s="4">
        <v>1258654</v>
      </c>
      <c r="AI136" s="4">
        <v>726927</v>
      </c>
      <c r="AJ136" s="4">
        <v>483362</v>
      </c>
      <c r="AK136" s="2" t="s">
        <v>342</v>
      </c>
    </row>
    <row r="137" spans="1:37" ht="15" customHeight="1">
      <c r="A137" s="19" t="s">
        <v>343</v>
      </c>
      <c r="B137" s="17">
        <f t="shared" si="48"/>
        <v>0.50121851747207291</v>
      </c>
      <c r="C137" s="17">
        <f t="shared" si="49"/>
        <v>0.29119918763635744</v>
      </c>
      <c r="D137" s="17">
        <f t="shared" si="50"/>
        <v>0.65658301476314695</v>
      </c>
      <c r="E137" s="17">
        <f t="shared" si="51"/>
        <v>5.2808906106180019E-2</v>
      </c>
      <c r="F137" s="17">
        <f t="shared" si="52"/>
        <v>0.68695685074215995</v>
      </c>
      <c r="G137" s="17">
        <f t="shared" si="53"/>
        <v>2.7201492537313432</v>
      </c>
      <c r="H137" s="17">
        <f t="shared" si="54"/>
        <v>0.63576620330176481</v>
      </c>
      <c r="I137" s="4">
        <f>AJ137/9*12</f>
        <v>414381.33333333337</v>
      </c>
      <c r="J137" s="4">
        <f>AI137/9*12</f>
        <v>1131964</v>
      </c>
      <c r="K137" s="4">
        <f>AH137/9*12</f>
        <v>1724022.6666666667</v>
      </c>
      <c r="L137" s="4">
        <v>7846807743000</v>
      </c>
      <c r="M137" s="4">
        <v>2109272292000</v>
      </c>
      <c r="N137" s="4">
        <v>1021972</v>
      </c>
      <c r="O137" s="1" t="s">
        <v>486</v>
      </c>
      <c r="P137" s="4">
        <v>4988735166806</v>
      </c>
      <c r="Q137" s="4">
        <v>39714</v>
      </c>
      <c r="R137" s="4">
        <v>283185</v>
      </c>
      <c r="S137" s="4">
        <v>189721</v>
      </c>
      <c r="T137" s="4">
        <v>186843</v>
      </c>
      <c r="U137" s="4">
        <v>0</v>
      </c>
      <c r="V137" s="4">
        <v>302164</v>
      </c>
      <c r="W137" s="16">
        <f t="shared" si="55"/>
        <v>1001627</v>
      </c>
      <c r="X137" s="16">
        <f t="shared" si="56"/>
        <v>502034</v>
      </c>
      <c r="Y137" s="4">
        <v>198448</v>
      </c>
      <c r="Z137" s="4">
        <v>176711</v>
      </c>
      <c r="AA137" s="4">
        <v>0</v>
      </c>
      <c r="AB137" s="4">
        <v>126875</v>
      </c>
      <c r="AC137" s="4">
        <v>0</v>
      </c>
      <c r="AD137" s="4">
        <v>0</v>
      </c>
      <c r="AE137" s="3" t="s">
        <v>22</v>
      </c>
      <c r="AF137" s="3" t="s">
        <v>345</v>
      </c>
      <c r="AG137" s="3" t="s">
        <v>34</v>
      </c>
      <c r="AH137" s="4">
        <v>1293017</v>
      </c>
      <c r="AI137" s="4">
        <v>848973</v>
      </c>
      <c r="AJ137" s="4">
        <v>310786</v>
      </c>
      <c r="AK137" s="2" t="s">
        <v>344</v>
      </c>
    </row>
    <row r="138" spans="1:37" ht="15" customHeight="1">
      <c r="A138" s="19" t="s">
        <v>346</v>
      </c>
      <c r="B138" s="17">
        <f t="shared" si="48"/>
        <v>1.1143358725703763</v>
      </c>
      <c r="C138" s="17">
        <f t="shared" si="49"/>
        <v>0.15316997553712397</v>
      </c>
      <c r="D138" s="17">
        <f t="shared" si="50"/>
        <v>0.82993103284920788</v>
      </c>
      <c r="E138" s="17">
        <f t="shared" si="51"/>
        <v>2.6107434200400185E-2</v>
      </c>
      <c r="F138" s="17">
        <f t="shared" si="52"/>
        <v>5.5950762158851015</v>
      </c>
      <c r="G138" s="17">
        <f t="shared" si="53"/>
        <v>1.2998230088495575</v>
      </c>
      <c r="H138" s="17">
        <f t="shared" si="54"/>
        <v>0.17082129036788773</v>
      </c>
      <c r="I138" s="4">
        <f>AJ138*4</f>
        <v>1017720</v>
      </c>
      <c r="J138" s="4">
        <f>AI138*4</f>
        <v>30272976</v>
      </c>
      <c r="K138" s="4">
        <f>AH138*4</f>
        <v>36476496</v>
      </c>
      <c r="L138" s="4">
        <v>38982000000000</v>
      </c>
      <c r="M138" s="4">
        <v>16950000000000</v>
      </c>
      <c r="N138" s="4">
        <v>5530868</v>
      </c>
      <c r="O138" s="1" t="s">
        <v>486</v>
      </c>
      <c r="P138" s="4">
        <v>6658955541121</v>
      </c>
      <c r="Q138" s="4">
        <v>737276</v>
      </c>
      <c r="R138" s="4">
        <v>396949</v>
      </c>
      <c r="S138" s="4">
        <v>690852</v>
      </c>
      <c r="T138" s="4">
        <v>835438</v>
      </c>
      <c r="U138" s="4">
        <v>0</v>
      </c>
      <c r="V138" s="4">
        <v>2353327</v>
      </c>
      <c r="W138" s="16">
        <f t="shared" si="55"/>
        <v>5013842</v>
      </c>
      <c r="X138" s="16">
        <f t="shared" si="56"/>
        <v>5587104</v>
      </c>
      <c r="Y138" s="4">
        <v>5160880</v>
      </c>
      <c r="Z138" s="4">
        <v>315349</v>
      </c>
      <c r="AA138" s="4">
        <v>110875</v>
      </c>
      <c r="AB138" s="4">
        <v>0</v>
      </c>
      <c r="AC138" s="4">
        <v>0</v>
      </c>
      <c r="AD138" s="4">
        <v>0</v>
      </c>
      <c r="AE138" s="3" t="s">
        <v>22</v>
      </c>
      <c r="AF138" s="3" t="s">
        <v>348</v>
      </c>
      <c r="AG138" s="3" t="s">
        <v>73</v>
      </c>
      <c r="AH138" s="4">
        <v>9119124</v>
      </c>
      <c r="AI138" s="4">
        <v>7568244</v>
      </c>
      <c r="AJ138" s="4">
        <v>254430</v>
      </c>
      <c r="AK138" s="2" t="s">
        <v>347</v>
      </c>
    </row>
    <row r="139" spans="1:37" ht="15" customHeight="1">
      <c r="A139" s="19" t="s">
        <v>351</v>
      </c>
      <c r="B139" s="17">
        <f t="shared" si="48"/>
        <v>0.5007471568451255</v>
      </c>
      <c r="C139" s="17">
        <f t="shared" si="49"/>
        <v>0.22610641681289806</v>
      </c>
      <c r="D139" s="17">
        <f t="shared" si="50"/>
        <v>0.75778257315135833</v>
      </c>
      <c r="E139" s="17">
        <f t="shared" si="51"/>
        <v>0.13728223520548274</v>
      </c>
      <c r="F139" s="17">
        <f t="shared" si="52"/>
        <v>2.0093650650523465</v>
      </c>
      <c r="G139" s="17">
        <f t="shared" si="53"/>
        <v>3.1654535274356101</v>
      </c>
      <c r="H139" s="17">
        <f t="shared" si="54"/>
        <v>9.7962273072403322E-2</v>
      </c>
      <c r="I139" s="4">
        <f>AJ139*1</f>
        <v>1752570</v>
      </c>
      <c r="J139" s="4">
        <f>AI139*1</f>
        <v>6676676</v>
      </c>
      <c r="K139" s="4">
        <f>AH139*1</f>
        <v>8810807</v>
      </c>
      <c r="L139" s="4">
        <v>12766182000000</v>
      </c>
      <c r="M139" s="4">
        <v>3064776000000</v>
      </c>
      <c r="N139" s="4">
        <v>2927796</v>
      </c>
      <c r="O139" s="1" t="s">
        <v>485</v>
      </c>
      <c r="P139" s="4">
        <v>1250604207176</v>
      </c>
      <c r="Q139" s="4">
        <v>875512</v>
      </c>
      <c r="R139" s="4">
        <v>305141</v>
      </c>
      <c r="S139" s="4">
        <v>0</v>
      </c>
      <c r="T139" s="4">
        <v>0</v>
      </c>
      <c r="U139" s="4">
        <v>342782</v>
      </c>
      <c r="V139" s="4">
        <v>2454980</v>
      </c>
      <c r="W139" s="16">
        <f t="shared" si="55"/>
        <v>3978415</v>
      </c>
      <c r="X139" s="16">
        <f t="shared" si="56"/>
        <v>1992180</v>
      </c>
      <c r="Y139" s="4">
        <v>1506251</v>
      </c>
      <c r="Z139" s="4">
        <v>0</v>
      </c>
      <c r="AA139" s="4">
        <v>485929</v>
      </c>
      <c r="AB139" s="4">
        <v>0</v>
      </c>
      <c r="AC139" s="4">
        <v>0</v>
      </c>
      <c r="AD139" s="4">
        <v>0</v>
      </c>
      <c r="AE139" s="3" t="s">
        <v>22</v>
      </c>
      <c r="AF139" s="3" t="s">
        <v>245</v>
      </c>
      <c r="AG139" s="3" t="s">
        <v>24</v>
      </c>
      <c r="AH139" s="4">
        <v>8810807</v>
      </c>
      <c r="AI139" s="4">
        <v>6676676</v>
      </c>
      <c r="AJ139" s="4">
        <v>1752570</v>
      </c>
      <c r="AK139" s="2" t="s">
        <v>352</v>
      </c>
    </row>
    <row r="140" spans="1:37" ht="15" customHeight="1">
      <c r="A140" s="19" t="s">
        <v>349</v>
      </c>
      <c r="B140" s="17">
        <f t="shared" si="48"/>
        <v>1.138036960254686</v>
      </c>
      <c r="C140" s="17">
        <f t="shared" si="49"/>
        <v>0.57443123722335376</v>
      </c>
      <c r="D140" s="17">
        <f t="shared" si="50"/>
        <v>0.79519261208270109</v>
      </c>
      <c r="E140" s="17">
        <f t="shared" si="51"/>
        <v>0.1319764461712962</v>
      </c>
      <c r="F140" s="17">
        <f t="shared" si="52"/>
        <v>2.134998068411635</v>
      </c>
      <c r="G140" s="17">
        <f t="shared" si="53"/>
        <v>1.1193228314238952</v>
      </c>
      <c r="H140" s="17">
        <f t="shared" si="54"/>
        <v>0.16984122744247895</v>
      </c>
      <c r="I140" s="4">
        <f>AJ140*1</f>
        <v>2734354</v>
      </c>
      <c r="J140" s="4">
        <f>AI140*1</f>
        <v>14551628</v>
      </c>
      <c r="K140" s="4">
        <f>AH140*1</f>
        <v>18299501</v>
      </c>
      <c r="L140" s="4">
        <v>20718500000000</v>
      </c>
      <c r="M140" s="4">
        <v>9776000000000</v>
      </c>
      <c r="N140" s="4">
        <v>5837165</v>
      </c>
      <c r="O140" s="1" t="s">
        <v>486</v>
      </c>
      <c r="P140" s="4">
        <v>3518855470767</v>
      </c>
      <c r="Q140" s="4">
        <v>1216501</v>
      </c>
      <c r="R140" s="4">
        <v>1178659</v>
      </c>
      <c r="S140" s="4">
        <v>1151100</v>
      </c>
      <c r="T140" s="4">
        <v>0</v>
      </c>
      <c r="U140" s="4">
        <v>905601</v>
      </c>
      <c r="V140" s="4">
        <v>4784926</v>
      </c>
      <c r="W140" s="16">
        <f t="shared" si="55"/>
        <v>9236787</v>
      </c>
      <c r="X140" s="16">
        <f t="shared" si="56"/>
        <v>10511805</v>
      </c>
      <c r="Y140" s="4">
        <v>984236</v>
      </c>
      <c r="Z140" s="4">
        <v>1129252</v>
      </c>
      <c r="AA140" s="4">
        <v>968487</v>
      </c>
      <c r="AB140" s="4">
        <v>3442215</v>
      </c>
      <c r="AC140" s="4">
        <v>0</v>
      </c>
      <c r="AD140" s="4">
        <v>3987615</v>
      </c>
      <c r="AE140" s="3" t="s">
        <v>22</v>
      </c>
      <c r="AF140" s="3" t="s">
        <v>53</v>
      </c>
      <c r="AG140" s="3" t="s">
        <v>24</v>
      </c>
      <c r="AH140" s="4">
        <v>18299501</v>
      </c>
      <c r="AI140" s="4">
        <v>14551628</v>
      </c>
      <c r="AJ140" s="4">
        <v>2734354</v>
      </c>
      <c r="AK140" s="2" t="s">
        <v>350</v>
      </c>
    </row>
    <row r="141" spans="1:37" ht="15" customHeight="1">
      <c r="A141" s="19" t="s">
        <v>353</v>
      </c>
      <c r="B141" s="17">
        <f t="shared" si="48"/>
        <v>0.73012869234587685</v>
      </c>
      <c r="C141" s="17">
        <f t="shared" si="49"/>
        <v>0.43740024803323968</v>
      </c>
      <c r="D141" s="17">
        <f t="shared" si="50"/>
        <v>0.65319673043890769</v>
      </c>
      <c r="E141" s="17">
        <f t="shared" si="51"/>
        <v>0.17705093974220185</v>
      </c>
      <c r="F141" s="17">
        <f t="shared" si="52"/>
        <v>1.4353149426937368</v>
      </c>
      <c r="G141" s="17">
        <f t="shared" si="53"/>
        <v>3.6056104288146233</v>
      </c>
      <c r="H141" s="17">
        <f t="shared" si="54"/>
        <v>0.14376983303829607</v>
      </c>
      <c r="I141" s="4">
        <f>AJ141/9*12</f>
        <v>31142493.333333336</v>
      </c>
      <c r="J141" s="4">
        <f>AI141/9*12</f>
        <v>66754080</v>
      </c>
      <c r="K141" s="4">
        <f>AH141/9*12</f>
        <v>102195980</v>
      </c>
      <c r="L141" s="4">
        <v>175895668098000</v>
      </c>
      <c r="M141" s="4">
        <v>38191608000000</v>
      </c>
      <c r="N141" s="4">
        <v>41964174</v>
      </c>
      <c r="O141" s="1" t="s">
        <v>486</v>
      </c>
      <c r="P141" s="4">
        <v>25288490834609</v>
      </c>
      <c r="Q141" s="4">
        <v>3751016</v>
      </c>
      <c r="R141" s="4">
        <v>10863410</v>
      </c>
      <c r="S141" s="4">
        <v>4516094</v>
      </c>
      <c r="T141" s="4">
        <v>17688692</v>
      </c>
      <c r="U141" s="4">
        <v>0</v>
      </c>
      <c r="V141" s="4">
        <v>24403621</v>
      </c>
      <c r="W141" s="16">
        <f t="shared" si="55"/>
        <v>61222833</v>
      </c>
      <c r="X141" s="16">
        <f t="shared" si="56"/>
        <v>44700547</v>
      </c>
      <c r="Y141" s="4">
        <v>12719973</v>
      </c>
      <c r="Z141" s="4">
        <v>19394331</v>
      </c>
      <c r="AA141" s="4">
        <v>2031184</v>
      </c>
      <c r="AB141" s="4">
        <v>10555059</v>
      </c>
      <c r="AC141" s="4">
        <v>0</v>
      </c>
      <c r="AD141" s="4">
        <v>0</v>
      </c>
      <c r="AE141" s="3" t="s">
        <v>22</v>
      </c>
      <c r="AF141" s="3" t="s">
        <v>132</v>
      </c>
      <c r="AG141" s="3" t="s">
        <v>34</v>
      </c>
      <c r="AH141" s="4">
        <v>76646985</v>
      </c>
      <c r="AI141" s="4">
        <v>50065560</v>
      </c>
      <c r="AJ141" s="4">
        <v>23356870</v>
      </c>
      <c r="AK141" s="2" t="s">
        <v>354</v>
      </c>
    </row>
    <row r="142" spans="1:37" ht="15" customHeight="1">
      <c r="A142" s="19" t="s">
        <v>355</v>
      </c>
      <c r="B142" s="17">
        <f t="shared" si="48"/>
        <v>3.2809148754687945</v>
      </c>
      <c r="C142" s="17">
        <f t="shared" si="49"/>
        <v>1.10787973092073</v>
      </c>
      <c r="D142" s="17">
        <f t="shared" si="50"/>
        <v>0.69839312856242808</v>
      </c>
      <c r="E142" s="17">
        <f t="shared" si="51"/>
        <v>0.14364497747150809</v>
      </c>
      <c r="F142" s="17">
        <f t="shared" si="52"/>
        <v>4.8434752893318862</v>
      </c>
      <c r="G142" s="17">
        <f t="shared" si="53"/>
        <v>2.6749999999999998</v>
      </c>
      <c r="H142" s="17">
        <f t="shared" si="54"/>
        <v>0.38232207185451456</v>
      </c>
      <c r="I142" s="4">
        <f>AJ142*1</f>
        <v>6503670</v>
      </c>
      <c r="J142" s="4">
        <f>AI142*1</f>
        <v>23622093</v>
      </c>
      <c r="K142" s="4">
        <f>AH142*1</f>
        <v>33823490</v>
      </c>
      <c r="L142" s="4">
        <v>45276000000000</v>
      </c>
      <c r="M142" s="4">
        <v>12320000000000</v>
      </c>
      <c r="N142" s="4">
        <v>5788249</v>
      </c>
      <c r="O142" s="1" t="s">
        <v>486</v>
      </c>
      <c r="P142" s="4">
        <v>17310014125285</v>
      </c>
      <c r="Q142" s="4">
        <v>207095</v>
      </c>
      <c r="R142" s="4">
        <v>1595993</v>
      </c>
      <c r="S142" s="4">
        <v>0</v>
      </c>
      <c r="T142" s="4">
        <v>0</v>
      </c>
      <c r="U142" s="4">
        <v>2629978</v>
      </c>
      <c r="V142" s="4">
        <v>6988248</v>
      </c>
      <c r="W142" s="16">
        <f t="shared" si="55"/>
        <v>11421314</v>
      </c>
      <c r="X142" s="16">
        <f t="shared" si="56"/>
        <v>37472359</v>
      </c>
      <c r="Y142" s="4">
        <v>6258323</v>
      </c>
      <c r="Z142" s="4">
        <v>0</v>
      </c>
      <c r="AA142" s="4">
        <v>1402952</v>
      </c>
      <c r="AB142" s="4">
        <v>4309946</v>
      </c>
      <c r="AC142" s="4">
        <v>956416</v>
      </c>
      <c r="AD142" s="4">
        <v>24544722</v>
      </c>
      <c r="AE142" s="3" t="s">
        <v>22</v>
      </c>
      <c r="AF142" s="3" t="s">
        <v>53</v>
      </c>
      <c r="AG142" s="3" t="s">
        <v>24</v>
      </c>
      <c r="AH142" s="4">
        <v>33823490</v>
      </c>
      <c r="AI142" s="4">
        <v>23622093</v>
      </c>
      <c r="AJ142" s="4">
        <v>6503670</v>
      </c>
      <c r="AK142" s="2" t="s">
        <v>356</v>
      </c>
    </row>
    <row r="143" spans="1:37" ht="15" customHeight="1">
      <c r="A143" s="19" t="s">
        <v>357</v>
      </c>
      <c r="B143" s="17">
        <f t="shared" si="48"/>
        <v>0.51218797175773667</v>
      </c>
      <c r="C143" s="17">
        <f t="shared" si="49"/>
        <v>0.45645376120140446</v>
      </c>
      <c r="D143" s="17">
        <f t="shared" si="50"/>
        <v>0.53351305824365347</v>
      </c>
      <c r="E143" s="17">
        <f t="shared" si="51"/>
        <v>0.16784838130899446</v>
      </c>
      <c r="F143" s="17">
        <f t="shared" si="52"/>
        <v>1.7551057810221375</v>
      </c>
      <c r="G143" s="17">
        <f t="shared" si="53"/>
        <v>4.6929541378426851</v>
      </c>
      <c r="H143" s="17">
        <f t="shared" si="54"/>
        <v>0.16004051510550865</v>
      </c>
      <c r="I143" s="4">
        <f>AJ143/9*12</f>
        <v>93238097.333333328</v>
      </c>
      <c r="J143" s="4">
        <f>AI143/9*12</f>
        <v>114896445.33333334</v>
      </c>
      <c r="K143" s="4">
        <f>AH143/9*12</f>
        <v>215358262.66666666</v>
      </c>
      <c r="L143" s="4">
        <v>555490000000000</v>
      </c>
      <c r="M143" s="4">
        <v>97575000000000</v>
      </c>
      <c r="N143" s="4">
        <v>78166967</v>
      </c>
      <c r="O143" s="1" t="s">
        <v>486</v>
      </c>
      <c r="P143" s="4">
        <v>88900905735959</v>
      </c>
      <c r="Q143" s="4">
        <v>13830661</v>
      </c>
      <c r="R143" s="4">
        <v>49223813</v>
      </c>
      <c r="S143" s="4">
        <v>31463017</v>
      </c>
      <c r="T143" s="4">
        <v>21189914</v>
      </c>
      <c r="U143" s="4">
        <v>0</v>
      </c>
      <c r="V143" s="4">
        <v>76216448</v>
      </c>
      <c r="W143" s="16">
        <f t="shared" si="55"/>
        <v>191923853</v>
      </c>
      <c r="X143" s="16">
        <f t="shared" si="56"/>
        <v>98301089</v>
      </c>
      <c r="Y143" s="4">
        <v>32306373</v>
      </c>
      <c r="Z143" s="4">
        <v>6850196</v>
      </c>
      <c r="AA143" s="4">
        <v>3356426</v>
      </c>
      <c r="AB143" s="4">
        <v>54858162</v>
      </c>
      <c r="AC143" s="4">
        <v>0</v>
      </c>
      <c r="AD143" s="4">
        <v>929932</v>
      </c>
      <c r="AE143" s="3" t="s">
        <v>22</v>
      </c>
      <c r="AF143" s="3" t="s">
        <v>33</v>
      </c>
      <c r="AG143" s="3" t="s">
        <v>34</v>
      </c>
      <c r="AH143" s="4">
        <v>161518697</v>
      </c>
      <c r="AI143" s="4">
        <v>86172334</v>
      </c>
      <c r="AJ143" s="4">
        <v>69928573</v>
      </c>
      <c r="AK143" s="2" t="s">
        <v>358</v>
      </c>
    </row>
    <row r="144" spans="1:37" ht="15" customHeight="1">
      <c r="A144" s="19" t="s">
        <v>359</v>
      </c>
      <c r="B144" s="17">
        <f t="shared" si="48"/>
        <v>0.42324416027640444</v>
      </c>
      <c r="C144" s="17">
        <f t="shared" si="49"/>
        <v>0.43580448775193603</v>
      </c>
      <c r="D144" s="17">
        <f t="shared" si="50"/>
        <v>0.73323630656504712</v>
      </c>
      <c r="E144" s="17">
        <f t="shared" si="51"/>
        <v>0.18608513907581875</v>
      </c>
      <c r="F144" s="17">
        <f t="shared" si="52"/>
        <v>2.6563555056805148</v>
      </c>
      <c r="G144" s="17">
        <f t="shared" si="53"/>
        <v>1.8358778625954197</v>
      </c>
      <c r="H144" s="17">
        <f t="shared" si="54"/>
        <v>7.8560417185520412E-2</v>
      </c>
      <c r="I144" s="4">
        <f>AJ144*1</f>
        <v>16591351</v>
      </c>
      <c r="J144" s="4">
        <f>AI144*1</f>
        <v>27321261</v>
      </c>
      <c r="K144" s="4">
        <f>AH144*1</f>
        <v>37261195</v>
      </c>
      <c r="L144" s="4">
        <v>89160000000000</v>
      </c>
      <c r="M144" s="4">
        <v>31440000000000</v>
      </c>
      <c r="N144" s="4">
        <v>10190802</v>
      </c>
      <c r="O144" s="1" t="s">
        <v>486</v>
      </c>
      <c r="P144" s="4">
        <v>7004446796261</v>
      </c>
      <c r="Q144" s="4">
        <v>1333644</v>
      </c>
      <c r="R144" s="4">
        <v>11994586</v>
      </c>
      <c r="S144" s="4">
        <v>8214899</v>
      </c>
      <c r="T144" s="4">
        <v>2246582</v>
      </c>
      <c r="U144" s="4">
        <v>0</v>
      </c>
      <c r="V144" s="4">
        <v>14577259</v>
      </c>
      <c r="W144" s="16">
        <f t="shared" si="55"/>
        <v>38366970</v>
      </c>
      <c r="X144" s="16">
        <f t="shared" si="56"/>
        <v>16238596</v>
      </c>
      <c r="Y144" s="4">
        <v>7586982</v>
      </c>
      <c r="Z144" s="4">
        <v>3338744</v>
      </c>
      <c r="AA144" s="4">
        <v>933843</v>
      </c>
      <c r="AB144" s="4">
        <v>4299181</v>
      </c>
      <c r="AC144" s="4">
        <v>0</v>
      </c>
      <c r="AD144" s="4">
        <v>79846</v>
      </c>
      <c r="AE144" s="3" t="s">
        <v>22</v>
      </c>
      <c r="AF144" s="3" t="s">
        <v>53</v>
      </c>
      <c r="AG144" s="3" t="s">
        <v>24</v>
      </c>
      <c r="AH144" s="4">
        <v>37261195</v>
      </c>
      <c r="AI144" s="4">
        <v>27321261</v>
      </c>
      <c r="AJ144" s="4">
        <v>16591351</v>
      </c>
      <c r="AK144" s="2" t="s">
        <v>360</v>
      </c>
    </row>
    <row r="145" spans="1:37" ht="15" customHeight="1">
      <c r="A145" s="19" t="s">
        <v>361</v>
      </c>
      <c r="B145" s="17">
        <f t="shared" si="48"/>
        <v>0.9594978679182774</v>
      </c>
      <c r="C145" s="17">
        <f t="shared" si="49"/>
        <v>0.40882666830211345</v>
      </c>
      <c r="D145" s="17">
        <f t="shared" si="50"/>
        <v>0.79799595534735057</v>
      </c>
      <c r="E145" s="17">
        <f t="shared" si="51"/>
        <v>3.7012492039814014E-2</v>
      </c>
      <c r="F145" s="17">
        <f t="shared" si="52"/>
        <v>2.3822162562394142</v>
      </c>
      <c r="G145" s="17">
        <f t="shared" si="53"/>
        <v>4.4225638599810786</v>
      </c>
      <c r="H145" s="17">
        <f t="shared" si="54"/>
        <v>9.3765785881726911E-3</v>
      </c>
      <c r="I145" s="4">
        <f>AJ145*1</f>
        <v>4242853</v>
      </c>
      <c r="J145" s="4">
        <f>AI145*1</f>
        <v>23850389</v>
      </c>
      <c r="K145" s="4">
        <f>AH145*1</f>
        <v>29887857</v>
      </c>
      <c r="L145" s="4">
        <v>114633000000000</v>
      </c>
      <c r="M145" s="4">
        <v>21140000000000</v>
      </c>
      <c r="N145" s="4">
        <v>8836767</v>
      </c>
      <c r="O145" s="1" t="s">
        <v>486</v>
      </c>
      <c r="P145" s="4">
        <v>1074865333298</v>
      </c>
      <c r="Q145" s="4">
        <v>996268</v>
      </c>
      <c r="R145" s="4">
        <v>1235609</v>
      </c>
      <c r="S145" s="4">
        <v>0</v>
      </c>
      <c r="T145" s="4">
        <v>0</v>
      </c>
      <c r="U145" s="4">
        <v>2666258</v>
      </c>
      <c r="V145" s="4">
        <v>7836602</v>
      </c>
      <c r="W145" s="16">
        <f t="shared" si="55"/>
        <v>12734737</v>
      </c>
      <c r="X145" s="16">
        <f t="shared" si="56"/>
        <v>12218953</v>
      </c>
      <c r="Y145" s="4">
        <v>4474325</v>
      </c>
      <c r="Z145" s="4">
        <v>0</v>
      </c>
      <c r="AA145" s="4">
        <v>3272715</v>
      </c>
      <c r="AB145" s="4">
        <v>3794868</v>
      </c>
      <c r="AC145" s="4">
        <v>0</v>
      </c>
      <c r="AD145" s="4">
        <v>677045</v>
      </c>
      <c r="AE145" s="3" t="s">
        <v>22</v>
      </c>
      <c r="AF145" s="3" t="s">
        <v>59</v>
      </c>
      <c r="AG145" s="3" t="s">
        <v>24</v>
      </c>
      <c r="AH145" s="4">
        <v>29887857</v>
      </c>
      <c r="AI145" s="4">
        <v>23850389</v>
      </c>
      <c r="AJ145" s="4">
        <v>4242853</v>
      </c>
      <c r="AK145" s="2" t="s">
        <v>362</v>
      </c>
    </row>
    <row r="146" spans="1:37" ht="15" customHeight="1">
      <c r="A146" s="19" t="s">
        <v>363</v>
      </c>
      <c r="B146" s="17">
        <f t="shared" si="48"/>
        <v>1.0068703702392097</v>
      </c>
      <c r="C146" s="17">
        <f t="shared" si="49"/>
        <v>0.33599370871662337</v>
      </c>
      <c r="D146" s="17">
        <f t="shared" si="50"/>
        <v>0.88123265711952192</v>
      </c>
      <c r="E146" s="17">
        <f t="shared" si="51"/>
        <v>4.4041371587676292E-2</v>
      </c>
      <c r="F146" s="17">
        <f t="shared" si="52"/>
        <v>2.2404153174661223E-3</v>
      </c>
      <c r="G146" s="17">
        <f t="shared" si="53"/>
        <v>1.3424074861760953</v>
      </c>
      <c r="H146" s="17">
        <f t="shared" si="54"/>
        <v>0.31730636516388233</v>
      </c>
      <c r="I146" s="4">
        <f>AJ146*1</f>
        <v>291043</v>
      </c>
      <c r="J146" s="4">
        <f>AI146*1</f>
        <v>15286898</v>
      </c>
      <c r="K146" s="4">
        <f>AH146*1</f>
        <v>17347176</v>
      </c>
      <c r="L146" s="4">
        <v>6608400000000</v>
      </c>
      <c r="M146" s="4">
        <v>2821200000000</v>
      </c>
      <c r="N146" s="4">
        <v>17308398</v>
      </c>
      <c r="O146" s="1" t="s">
        <v>486</v>
      </c>
      <c r="P146" s="4">
        <v>2096887383549</v>
      </c>
      <c r="Q146" s="4">
        <v>525108</v>
      </c>
      <c r="R146" s="4">
        <v>2866831</v>
      </c>
      <c r="S146" s="4">
        <v>151666</v>
      </c>
      <c r="T146" s="4">
        <v>7965</v>
      </c>
      <c r="U146" s="4">
        <v>0</v>
      </c>
      <c r="V146" s="4">
        <v>2237201</v>
      </c>
      <c r="W146" s="16">
        <f t="shared" si="55"/>
        <v>5788771</v>
      </c>
      <c r="X146" s="16">
        <f t="shared" si="56"/>
        <v>5828542</v>
      </c>
      <c r="Y146" s="4">
        <v>5224285</v>
      </c>
      <c r="Z146" s="4">
        <v>259301</v>
      </c>
      <c r="AA146" s="4">
        <v>86603</v>
      </c>
      <c r="AB146" s="4">
        <v>242553</v>
      </c>
      <c r="AC146" s="4">
        <v>15800</v>
      </c>
      <c r="AD146" s="4">
        <v>0</v>
      </c>
      <c r="AE146" s="3" t="s">
        <v>22</v>
      </c>
      <c r="AF146" s="3" t="s">
        <v>53</v>
      </c>
      <c r="AG146" s="3" t="s">
        <v>24</v>
      </c>
      <c r="AH146" s="4">
        <v>17347176</v>
      </c>
      <c r="AI146" s="4">
        <v>15286898</v>
      </c>
      <c r="AJ146" s="4">
        <v>291043</v>
      </c>
      <c r="AK146" s="2" t="s">
        <v>364</v>
      </c>
    </row>
    <row r="147" spans="1:37" ht="15" customHeight="1">
      <c r="A147" s="19" t="s">
        <v>365</v>
      </c>
      <c r="B147" s="17">
        <f t="shared" si="48"/>
        <v>0.9813652480235</v>
      </c>
      <c r="C147" s="17">
        <f t="shared" si="49"/>
        <v>0.47863424844209518</v>
      </c>
      <c r="D147" s="17">
        <f t="shared" si="50"/>
        <v>0.81702838226940633</v>
      </c>
      <c r="E147" s="17">
        <f t="shared" si="51"/>
        <v>0.39913909722821322</v>
      </c>
      <c r="F147" s="17">
        <f t="shared" si="52"/>
        <v>1.2075353545492802</v>
      </c>
      <c r="G147" s="17">
        <f t="shared" si="53"/>
        <v>8.4670219853431039</v>
      </c>
      <c r="H147" s="17">
        <f t="shared" si="54"/>
        <v>4.4106427446808493E-3</v>
      </c>
      <c r="I147" s="4">
        <f>AJ147*2</f>
        <v>368516</v>
      </c>
      <c r="J147" s="4">
        <f>AI147*2</f>
        <v>2335858</v>
      </c>
      <c r="K147" s="4">
        <f>AH147*2</f>
        <v>2858968</v>
      </c>
      <c r="L147" s="4">
        <v>923277129600</v>
      </c>
      <c r="M147" s="4">
        <v>97525613760</v>
      </c>
      <c r="N147" s="4">
        <v>1295095</v>
      </c>
      <c r="O147" s="1" t="s">
        <v>490</v>
      </c>
      <c r="P147" s="4">
        <v>4072245573</v>
      </c>
      <c r="Q147" s="4">
        <v>30737</v>
      </c>
      <c r="R147" s="4">
        <v>413949</v>
      </c>
      <c r="S147" s="4">
        <v>64002</v>
      </c>
      <c r="T147" s="4">
        <v>58480</v>
      </c>
      <c r="U147" s="4">
        <v>0</v>
      </c>
      <c r="V147" s="4">
        <v>827216</v>
      </c>
      <c r="W147" s="16">
        <f t="shared" si="55"/>
        <v>1394384</v>
      </c>
      <c r="X147" s="16">
        <f t="shared" si="56"/>
        <v>1368400</v>
      </c>
      <c r="Y147" s="4">
        <v>682224</v>
      </c>
      <c r="Z147" s="4">
        <v>344830</v>
      </c>
      <c r="AA147" s="4">
        <v>28608</v>
      </c>
      <c r="AB147" s="4">
        <v>312738</v>
      </c>
      <c r="AC147" s="4">
        <v>0</v>
      </c>
      <c r="AD147" s="4">
        <v>0</v>
      </c>
      <c r="AE147" s="3" t="s">
        <v>367</v>
      </c>
      <c r="AF147" s="3" t="s">
        <v>368</v>
      </c>
      <c r="AG147" s="3" t="s">
        <v>42</v>
      </c>
      <c r="AH147" s="4">
        <v>1429484</v>
      </c>
      <c r="AI147" s="4">
        <v>1167929</v>
      </c>
      <c r="AJ147" s="4">
        <v>184258</v>
      </c>
      <c r="AK147" s="2" t="s">
        <v>366</v>
      </c>
    </row>
    <row r="148" spans="1:37" ht="15" customHeight="1">
      <c r="A148" s="19" t="s">
        <v>369</v>
      </c>
      <c r="B148" s="17">
        <f t="shared" si="48"/>
        <v>0.58767875335484177</v>
      </c>
      <c r="C148" s="17">
        <f t="shared" si="49"/>
        <v>0.30460634036531248</v>
      </c>
      <c r="D148" s="17">
        <f t="shared" si="50"/>
        <v>0.84462433298264894</v>
      </c>
      <c r="E148" s="17">
        <f t="shared" si="51"/>
        <v>0.1082295525491917</v>
      </c>
      <c r="F148" s="17">
        <f t="shared" si="52"/>
        <v>0.25509646651506823</v>
      </c>
      <c r="G148" s="17">
        <f t="shared" si="53"/>
        <v>3.3006846709775579</v>
      </c>
      <c r="H148" s="17">
        <f t="shared" si="54"/>
        <v>0.29954816293826902</v>
      </c>
      <c r="I148" s="4">
        <f>AJ148*1</f>
        <v>477242</v>
      </c>
      <c r="J148" s="4">
        <f>AI148*1</f>
        <v>2493603</v>
      </c>
      <c r="K148" s="4">
        <f>AH148*1</f>
        <v>2952322</v>
      </c>
      <c r="L148" s="4">
        <v>4409535000000</v>
      </c>
      <c r="M148" s="4">
        <v>1025310000000</v>
      </c>
      <c r="N148" s="4">
        <v>2352267</v>
      </c>
      <c r="O148" s="1" t="s">
        <v>486</v>
      </c>
      <c r="P148" s="4">
        <v>1320868108662</v>
      </c>
      <c r="Q148" s="4">
        <v>49161</v>
      </c>
      <c r="R148" s="4">
        <v>574897</v>
      </c>
      <c r="S148" s="4">
        <v>0</v>
      </c>
      <c r="T148" s="4">
        <v>0</v>
      </c>
      <c r="U148" s="4">
        <v>105485</v>
      </c>
      <c r="V148" s="4">
        <v>800708</v>
      </c>
      <c r="W148" s="16">
        <f t="shared" si="55"/>
        <v>1530251</v>
      </c>
      <c r="X148" s="16">
        <f t="shared" si="56"/>
        <v>899296</v>
      </c>
      <c r="Y148" s="4">
        <v>455613</v>
      </c>
      <c r="Z148" s="4">
        <v>0</v>
      </c>
      <c r="AA148" s="4">
        <v>91458</v>
      </c>
      <c r="AB148" s="4">
        <v>352225</v>
      </c>
      <c r="AC148" s="4">
        <v>0</v>
      </c>
      <c r="AD148" s="4">
        <v>0</v>
      </c>
      <c r="AE148" s="3" t="s">
        <v>22</v>
      </c>
      <c r="AF148" s="3" t="s">
        <v>268</v>
      </c>
      <c r="AG148" s="3" t="s">
        <v>24</v>
      </c>
      <c r="AH148" s="4">
        <v>2952322</v>
      </c>
      <c r="AI148" s="4">
        <v>2493603</v>
      </c>
      <c r="AJ148" s="4">
        <v>477242</v>
      </c>
      <c r="AK148" s="2" t="s">
        <v>370</v>
      </c>
    </row>
    <row r="149" spans="1:37" ht="15" customHeight="1">
      <c r="A149" s="19" t="s">
        <v>371</v>
      </c>
      <c r="B149" s="17">
        <f t="shared" si="48"/>
        <v>0.49645512184252638</v>
      </c>
      <c r="C149" s="17">
        <f t="shared" si="49"/>
        <v>7.397422766501599E-2</v>
      </c>
      <c r="D149" s="17">
        <f t="shared" si="50"/>
        <v>0.85470584565977226</v>
      </c>
      <c r="E149" s="17">
        <f t="shared" si="51"/>
        <v>7.3775567567567563E-2</v>
      </c>
      <c r="F149" s="17">
        <f t="shared" si="52"/>
        <v>1.5163739731930144</v>
      </c>
      <c r="G149" s="17">
        <f t="shared" si="53"/>
        <v>4.3369489960766217</v>
      </c>
      <c r="H149" s="17">
        <f t="shared" si="54"/>
        <v>8.4132517519567573E-2</v>
      </c>
      <c r="I149" s="4">
        <f>AJ149/9*12</f>
        <v>341212</v>
      </c>
      <c r="J149" s="4">
        <f>AI149/9*12</f>
        <v>2831737.3333333335</v>
      </c>
      <c r="K149" s="4">
        <f>AH149/9*12</f>
        <v>3313113.333333333</v>
      </c>
      <c r="L149" s="4">
        <v>4625000000000</v>
      </c>
      <c r="M149" s="4">
        <v>866600000000</v>
      </c>
      <c r="N149" s="4">
        <v>1316622</v>
      </c>
      <c r="O149" s="1" t="s">
        <v>490</v>
      </c>
      <c r="P149" s="4">
        <v>389112893528</v>
      </c>
      <c r="Q149" s="4">
        <v>7447</v>
      </c>
      <c r="R149" s="4">
        <v>186300</v>
      </c>
      <c r="S149" s="4">
        <v>5455</v>
      </c>
      <c r="T149" s="4">
        <v>114364</v>
      </c>
      <c r="U149" s="4">
        <v>0</v>
      </c>
      <c r="V149" s="4">
        <v>180104</v>
      </c>
      <c r="W149" s="16">
        <f t="shared" si="55"/>
        <v>493670</v>
      </c>
      <c r="X149" s="16">
        <f t="shared" si="56"/>
        <v>245085</v>
      </c>
      <c r="Y149" s="4">
        <v>0</v>
      </c>
      <c r="Z149" s="4">
        <v>108118</v>
      </c>
      <c r="AA149" s="4">
        <v>136422</v>
      </c>
      <c r="AB149" s="4">
        <v>0</v>
      </c>
      <c r="AC149" s="4">
        <v>545</v>
      </c>
      <c r="AD149" s="4">
        <v>0</v>
      </c>
      <c r="AE149" s="3" t="s">
        <v>367</v>
      </c>
      <c r="AF149" s="3" t="s">
        <v>27</v>
      </c>
      <c r="AG149" s="3" t="s">
        <v>34</v>
      </c>
      <c r="AH149" s="4">
        <v>2484835</v>
      </c>
      <c r="AI149" s="4">
        <v>2123803</v>
      </c>
      <c r="AJ149" s="4">
        <v>255909</v>
      </c>
      <c r="AK149" s="2" t="s">
        <v>372</v>
      </c>
    </row>
    <row r="150" spans="1:37" ht="15" customHeight="1">
      <c r="A150" s="19" t="s">
        <v>373</v>
      </c>
      <c r="B150" s="17">
        <f t="shared" si="48"/>
        <v>1.1767142100779131</v>
      </c>
      <c r="C150" s="17">
        <f t="shared" si="49"/>
        <v>0.58489565382344377</v>
      </c>
      <c r="D150" s="17">
        <f t="shared" si="50"/>
        <v>1.0399644119556593</v>
      </c>
      <c r="E150" s="17">
        <f t="shared" si="51"/>
        <v>3.229184068688952E-2</v>
      </c>
      <c r="F150" s="17">
        <f t="shared" si="52"/>
        <v>1.4021294757176872</v>
      </c>
      <c r="G150" s="17">
        <f t="shared" si="53"/>
        <v>13.463728574431219</v>
      </c>
      <c r="H150" s="17">
        <f t="shared" si="54"/>
        <v>0.21539626567587522</v>
      </c>
      <c r="I150" s="4">
        <f>AJ150*2</f>
        <v>309988</v>
      </c>
      <c r="J150" s="4">
        <f>AI150*2</f>
        <v>778482</v>
      </c>
      <c r="K150" s="4">
        <f>AH150*2</f>
        <v>748566</v>
      </c>
      <c r="L150" s="5">
        <v>9599576654850</v>
      </c>
      <c r="M150" s="4">
        <v>663700000000</v>
      </c>
      <c r="N150" s="4">
        <v>311626</v>
      </c>
      <c r="O150" s="1" t="s">
        <v>487</v>
      </c>
      <c r="P150" s="4">
        <v>2067712963524</v>
      </c>
      <c r="Q150" s="4">
        <v>13227</v>
      </c>
      <c r="R150" s="4">
        <v>265454</v>
      </c>
      <c r="S150" s="4">
        <v>0</v>
      </c>
      <c r="T150" s="4">
        <v>29907</v>
      </c>
      <c r="U150" s="4">
        <v>0</v>
      </c>
      <c r="V150" s="4">
        <v>63493</v>
      </c>
      <c r="W150" s="16">
        <f t="shared" si="55"/>
        <v>372081</v>
      </c>
      <c r="X150" s="16">
        <f t="shared" si="56"/>
        <v>437833</v>
      </c>
      <c r="Y150" s="4">
        <v>135071</v>
      </c>
      <c r="Z150" s="4">
        <v>0</v>
      </c>
      <c r="AA150" s="4">
        <v>16072</v>
      </c>
      <c r="AB150" s="4">
        <v>286690</v>
      </c>
      <c r="AC150" s="4">
        <v>0</v>
      </c>
      <c r="AD150" s="4">
        <v>0</v>
      </c>
      <c r="AE150" s="1" t="s">
        <v>40</v>
      </c>
      <c r="AF150" s="1" t="s">
        <v>76</v>
      </c>
      <c r="AG150" s="1" t="s">
        <v>42</v>
      </c>
      <c r="AH150" s="5">
        <v>374283</v>
      </c>
      <c r="AI150" s="5">
        <v>389241</v>
      </c>
      <c r="AJ150" s="5">
        <v>154994</v>
      </c>
      <c r="AK150" s="1" t="s">
        <v>374</v>
      </c>
    </row>
    <row r="151" spans="1:37" ht="15" customHeight="1">
      <c r="A151" s="19" t="s">
        <v>375</v>
      </c>
      <c r="B151" s="17">
        <f t="shared" si="48"/>
        <v>0.34317296543150422</v>
      </c>
      <c r="C151" s="17">
        <f t="shared" si="49"/>
        <v>0.16949518505945138</v>
      </c>
      <c r="D151" s="17">
        <f t="shared" si="50"/>
        <v>0.80009193405207768</v>
      </c>
      <c r="E151" s="17">
        <f t="shared" si="51"/>
        <v>9.660109296796901E-2</v>
      </c>
      <c r="F151" s="17">
        <f t="shared" si="52"/>
        <v>1.1651473066970539</v>
      </c>
      <c r="G151" s="17">
        <f t="shared" si="53"/>
        <v>6.4958552682340844</v>
      </c>
      <c r="H151" s="17">
        <f t="shared" si="54"/>
        <v>0.79238439110160286</v>
      </c>
      <c r="I151" s="4">
        <f>AJ151*1</f>
        <v>402162</v>
      </c>
      <c r="J151" s="4">
        <f>AI151*1</f>
        <v>1897230</v>
      </c>
      <c r="K151" s="4">
        <f>AH151*1</f>
        <v>2371265</v>
      </c>
      <c r="L151" s="4">
        <v>4163120598784</v>
      </c>
      <c r="M151" s="4">
        <v>555389672000</v>
      </c>
      <c r="N151" s="4">
        <v>1095198</v>
      </c>
      <c r="O151" s="1" t="s">
        <v>486</v>
      </c>
      <c r="P151" s="4">
        <v>3298791780750</v>
      </c>
      <c r="Q151" s="4">
        <v>649658</v>
      </c>
      <c r="R151" s="4">
        <v>315864</v>
      </c>
      <c r="S151" s="4">
        <v>0</v>
      </c>
      <c r="T151" s="4">
        <v>0</v>
      </c>
      <c r="U151" s="4">
        <v>61628</v>
      </c>
      <c r="V151" s="4">
        <v>144032</v>
      </c>
      <c r="W151" s="16">
        <f t="shared" si="55"/>
        <v>1171182</v>
      </c>
      <c r="X151" s="16">
        <f t="shared" si="56"/>
        <v>401918</v>
      </c>
      <c r="Y151" s="4">
        <v>105875</v>
      </c>
      <c r="Z151" s="4">
        <v>0</v>
      </c>
      <c r="AA151" s="4">
        <v>5872</v>
      </c>
      <c r="AB151" s="4">
        <v>290171</v>
      </c>
      <c r="AC151" s="4">
        <v>0</v>
      </c>
      <c r="AD151" s="4">
        <v>0</v>
      </c>
      <c r="AE151" s="3" t="s">
        <v>22</v>
      </c>
      <c r="AF151" s="3" t="s">
        <v>53</v>
      </c>
      <c r="AG151" s="3" t="s">
        <v>24</v>
      </c>
      <c r="AH151" s="4">
        <v>2371265</v>
      </c>
      <c r="AI151" s="4">
        <v>1897230</v>
      </c>
      <c r="AJ151" s="4">
        <v>402162</v>
      </c>
      <c r="AK151" s="2" t="s">
        <v>376</v>
      </c>
    </row>
    <row r="152" spans="1:37" ht="15" customHeight="1">
      <c r="A152" s="19" t="s">
        <v>377</v>
      </c>
      <c r="B152" s="17">
        <f t="shared" si="48"/>
        <v>0.7720300059517794</v>
      </c>
      <c r="C152" s="17">
        <f t="shared" si="49"/>
        <v>0.16731688440645626</v>
      </c>
      <c r="D152" s="17">
        <f t="shared" si="50"/>
        <v>0.78742463477476432</v>
      </c>
      <c r="E152" s="17">
        <f t="shared" si="51"/>
        <v>7.1258489448014953E-2</v>
      </c>
      <c r="F152" s="17">
        <f t="shared" si="52"/>
        <v>3.1612088466646746E-2</v>
      </c>
      <c r="G152" s="17">
        <f t="shared" si="53"/>
        <v>2.8436875854094397</v>
      </c>
      <c r="H152" s="17">
        <f t="shared" si="54"/>
        <v>0.3518116713759743</v>
      </c>
      <c r="I152" s="4">
        <f>AJ152/9*12</f>
        <v>208445.33333333334</v>
      </c>
      <c r="J152" s="4">
        <f>AI152/9*12</f>
        <v>647086.66666666674</v>
      </c>
      <c r="K152" s="4">
        <f>AH152/9*12</f>
        <v>821776</v>
      </c>
      <c r="L152" s="4">
        <v>2925200000000</v>
      </c>
      <c r="M152" s="4">
        <v>761040000000</v>
      </c>
      <c r="N152" s="4">
        <v>796594</v>
      </c>
      <c r="O152" s="1" t="s">
        <v>490</v>
      </c>
      <c r="P152" s="4">
        <v>1029119501109</v>
      </c>
      <c r="Q152" s="4">
        <v>13726</v>
      </c>
      <c r="R152" s="4">
        <v>58293</v>
      </c>
      <c r="S152" s="4">
        <v>4374</v>
      </c>
      <c r="T152" s="4">
        <v>5611</v>
      </c>
      <c r="U152" s="4">
        <v>0</v>
      </c>
      <c r="V152" s="4">
        <v>96094</v>
      </c>
      <c r="W152" s="16">
        <f t="shared" si="55"/>
        <v>178098</v>
      </c>
      <c r="X152" s="16">
        <f t="shared" si="56"/>
        <v>137497</v>
      </c>
      <c r="Y152" s="4">
        <v>234</v>
      </c>
      <c r="Z152" s="4">
        <v>28162</v>
      </c>
      <c r="AA152" s="4">
        <v>139</v>
      </c>
      <c r="AB152" s="4">
        <v>105404</v>
      </c>
      <c r="AC152" s="4">
        <v>0</v>
      </c>
      <c r="AD152" s="4">
        <v>3558</v>
      </c>
      <c r="AE152" s="3" t="s">
        <v>367</v>
      </c>
      <c r="AF152" s="3" t="s">
        <v>256</v>
      </c>
      <c r="AG152" s="3" t="s">
        <v>34</v>
      </c>
      <c r="AH152" s="4">
        <v>616332</v>
      </c>
      <c r="AI152" s="4">
        <v>485315</v>
      </c>
      <c r="AJ152" s="4">
        <v>156334</v>
      </c>
      <c r="AK152" s="2" t="s">
        <v>378</v>
      </c>
    </row>
    <row r="153" spans="1:37" ht="15" customHeight="1">
      <c r="A153" s="19" t="s">
        <v>379</v>
      </c>
      <c r="B153" s="17">
        <f t="shared" si="48"/>
        <v>0.20281181152938776</v>
      </c>
      <c r="C153" s="17">
        <f t="shared" si="49"/>
        <v>4.1486209534521902E-2</v>
      </c>
      <c r="D153" s="17">
        <f t="shared" si="50"/>
        <v>0.74352595328641757</v>
      </c>
      <c r="E153" s="17">
        <f t="shared" si="51"/>
        <v>0.10564557613168725</v>
      </c>
      <c r="F153" s="17">
        <f t="shared" si="52"/>
        <v>3.0419147262390158</v>
      </c>
      <c r="G153" s="17">
        <f t="shared" si="53"/>
        <v>9.3061630218687874</v>
      </c>
      <c r="H153" s="17">
        <f t="shared" si="54"/>
        <v>0.41548074797357254</v>
      </c>
      <c r="I153" s="4">
        <f>AJ153*2</f>
        <v>328600</v>
      </c>
      <c r="J153" s="4">
        <f>AI153*2</f>
        <v>1211006</v>
      </c>
      <c r="K153" s="4">
        <f>AH153*2</f>
        <v>1628734</v>
      </c>
      <c r="L153" s="4">
        <v>3110400000000</v>
      </c>
      <c r="M153" s="4">
        <v>301800000000</v>
      </c>
      <c r="N153" s="4">
        <v>402961</v>
      </c>
      <c r="O153" s="1" t="s">
        <v>487</v>
      </c>
      <c r="P153" s="4">
        <v>1292311318497</v>
      </c>
      <c r="Q153" s="4">
        <v>25837</v>
      </c>
      <c r="R153" s="4">
        <v>115393</v>
      </c>
      <c r="S153" s="4">
        <v>0</v>
      </c>
      <c r="T153" s="4">
        <v>80015</v>
      </c>
      <c r="U153" s="4">
        <v>0</v>
      </c>
      <c r="V153" s="4">
        <v>111921</v>
      </c>
      <c r="W153" s="16">
        <f t="shared" si="55"/>
        <v>333166</v>
      </c>
      <c r="X153" s="16">
        <f t="shared" si="56"/>
        <v>67570</v>
      </c>
      <c r="Y153" s="4">
        <v>60746</v>
      </c>
      <c r="Z153" s="4">
        <v>0</v>
      </c>
      <c r="AA153" s="4">
        <v>6824</v>
      </c>
      <c r="AB153" s="4">
        <v>0</v>
      </c>
      <c r="AC153" s="4">
        <v>0</v>
      </c>
      <c r="AD153" s="4">
        <v>0</v>
      </c>
      <c r="AE153" s="3" t="s">
        <v>40</v>
      </c>
      <c r="AF153" s="3" t="s">
        <v>45</v>
      </c>
      <c r="AG153" s="3" t="s">
        <v>42</v>
      </c>
      <c r="AH153" s="4">
        <v>814367</v>
      </c>
      <c r="AI153" s="4">
        <v>605503</v>
      </c>
      <c r="AJ153" s="4">
        <v>164300</v>
      </c>
      <c r="AK153" s="2" t="s">
        <v>380</v>
      </c>
    </row>
    <row r="154" spans="1:37" ht="15" customHeight="1">
      <c r="A154" s="19" t="s">
        <v>381</v>
      </c>
      <c r="B154" s="17">
        <f t="shared" si="48"/>
        <v>0.32789997045675273</v>
      </c>
      <c r="C154" s="17">
        <f t="shared" si="49"/>
        <v>0.10570585675676755</v>
      </c>
      <c r="D154" s="17">
        <f t="shared" si="50"/>
        <v>0.7605993570496139</v>
      </c>
      <c r="E154" s="17">
        <f t="shared" si="51"/>
        <v>0.13580095721707816</v>
      </c>
      <c r="F154" s="17">
        <f t="shared" si="52"/>
        <v>2.5952317245324452</v>
      </c>
      <c r="G154" s="17">
        <f t="shared" si="53"/>
        <v>5.4911045218680501</v>
      </c>
      <c r="H154" s="17">
        <f t="shared" si="54"/>
        <v>0.45532194906695045</v>
      </c>
      <c r="I154" s="4">
        <f>AJ154*2</f>
        <v>650698</v>
      </c>
      <c r="J154" s="4">
        <f>AI154*2</f>
        <v>2667390</v>
      </c>
      <c r="K154" s="4">
        <f>AH154*2</f>
        <v>3506958</v>
      </c>
      <c r="L154" s="4">
        <v>4791556800000</v>
      </c>
      <c r="M154" s="4">
        <v>738172800000</v>
      </c>
      <c r="N154" s="4">
        <v>975447</v>
      </c>
      <c r="O154" s="1" t="s">
        <v>487</v>
      </c>
      <c r="P154" s="4">
        <v>2181700981241</v>
      </c>
      <c r="Q154" s="4">
        <v>409039</v>
      </c>
      <c r="R154" s="4">
        <v>515959</v>
      </c>
      <c r="S154" s="4">
        <v>23607</v>
      </c>
      <c r="T154" s="4">
        <v>125358</v>
      </c>
      <c r="U154" s="4">
        <v>0</v>
      </c>
      <c r="V154" s="4">
        <v>56583</v>
      </c>
      <c r="W154" s="16">
        <f t="shared" si="55"/>
        <v>1130546</v>
      </c>
      <c r="X154" s="16">
        <f t="shared" si="56"/>
        <v>370706</v>
      </c>
      <c r="Y154" s="4">
        <v>41636</v>
      </c>
      <c r="Z154" s="4">
        <v>10775</v>
      </c>
      <c r="AA154" s="4">
        <v>0</v>
      </c>
      <c r="AB154" s="4">
        <v>316897</v>
      </c>
      <c r="AC154" s="4">
        <v>0</v>
      </c>
      <c r="AD154" s="4">
        <v>1398</v>
      </c>
      <c r="AE154" s="3" t="s">
        <v>40</v>
      </c>
      <c r="AF154" s="3" t="s">
        <v>41</v>
      </c>
      <c r="AG154" s="3" t="s">
        <v>42</v>
      </c>
      <c r="AH154" s="4">
        <v>1753479</v>
      </c>
      <c r="AI154" s="4">
        <v>1333695</v>
      </c>
      <c r="AJ154" s="4">
        <v>325349</v>
      </c>
      <c r="AK154" s="2" t="s">
        <v>382</v>
      </c>
    </row>
    <row r="155" spans="1:37" ht="15" customHeight="1">
      <c r="A155" s="19" t="s">
        <v>383</v>
      </c>
      <c r="B155" s="17">
        <f t="shared" si="48"/>
        <v>0.71013553331658341</v>
      </c>
      <c r="C155" s="17">
        <f t="shared" si="49"/>
        <v>0.43237505285491024</v>
      </c>
      <c r="D155" s="17">
        <f t="shared" si="50"/>
        <v>0.59354690442528313</v>
      </c>
      <c r="E155" s="17">
        <f t="shared" si="51"/>
        <v>0.14479612390440416</v>
      </c>
      <c r="F155" s="17">
        <f t="shared" si="52"/>
        <v>1.2538296110406151</v>
      </c>
      <c r="G155" s="17">
        <f t="shared" si="53"/>
        <v>0.59569131204326065</v>
      </c>
      <c r="H155" s="17">
        <f t="shared" si="54"/>
        <v>0.3100355866759214</v>
      </c>
      <c r="I155" s="4">
        <f>AJ155*1</f>
        <v>1063904</v>
      </c>
      <c r="J155" s="4">
        <f>AI155*1</f>
        <v>2549151</v>
      </c>
      <c r="K155" s="4">
        <f>AH155*1</f>
        <v>4294776</v>
      </c>
      <c r="L155" s="4">
        <v>7347600000000</v>
      </c>
      <c r="M155" s="4">
        <v>4604650000000</v>
      </c>
      <c r="N155" s="4">
        <v>1905546</v>
      </c>
      <c r="O155" s="1" t="s">
        <v>486</v>
      </c>
      <c r="P155" s="4">
        <v>2278017476660</v>
      </c>
      <c r="Q155" s="4">
        <v>325067</v>
      </c>
      <c r="R155" s="4">
        <v>1928701</v>
      </c>
      <c r="S155" s="4">
        <v>0</v>
      </c>
      <c r="T155" s="4">
        <v>0</v>
      </c>
      <c r="U155" s="4">
        <v>225990</v>
      </c>
      <c r="V155" s="4">
        <v>135171</v>
      </c>
      <c r="W155" s="16">
        <f t="shared" si="55"/>
        <v>2614929</v>
      </c>
      <c r="X155" s="16">
        <f t="shared" si="56"/>
        <v>1856954</v>
      </c>
      <c r="Y155" s="4">
        <v>881098</v>
      </c>
      <c r="Z155" s="4">
        <v>0</v>
      </c>
      <c r="AA155" s="4">
        <v>243421</v>
      </c>
      <c r="AB155" s="4">
        <v>732435</v>
      </c>
      <c r="AC155" s="4">
        <v>0</v>
      </c>
      <c r="AD155" s="4">
        <v>0</v>
      </c>
      <c r="AE155" s="3" t="s">
        <v>22</v>
      </c>
      <c r="AF155" s="3" t="s">
        <v>53</v>
      </c>
      <c r="AG155" s="3" t="s">
        <v>24</v>
      </c>
      <c r="AH155" s="4">
        <v>4294776</v>
      </c>
      <c r="AI155" s="4">
        <v>2549151</v>
      </c>
      <c r="AJ155" s="4">
        <v>1063904</v>
      </c>
      <c r="AK155" s="2" t="s">
        <v>384</v>
      </c>
    </row>
    <row r="156" spans="1:37" ht="15" customHeight="1">
      <c r="A156" s="19" t="s">
        <v>385</v>
      </c>
      <c r="B156" s="17">
        <f t="shared" si="48"/>
        <v>0.74066665870189685</v>
      </c>
      <c r="C156" s="17">
        <f t="shared" si="49"/>
        <v>0.80992193899765685</v>
      </c>
      <c r="D156" s="17">
        <f t="shared" si="50"/>
        <v>0.54009758594906043</v>
      </c>
      <c r="E156" s="17">
        <f t="shared" si="51"/>
        <v>0.13979354253308129</v>
      </c>
      <c r="F156" s="17">
        <f t="shared" si="52"/>
        <v>0.41405878136945623</v>
      </c>
      <c r="G156" s="17">
        <f t="shared" si="53"/>
        <v>0.94508177432639129</v>
      </c>
      <c r="H156" s="17">
        <f t="shared" si="54"/>
        <v>4.8072156621429114E-2</v>
      </c>
      <c r="I156" s="4">
        <f>AJ156*1</f>
        <v>1155481</v>
      </c>
      <c r="J156" s="4">
        <f>AI156*1</f>
        <v>2645863</v>
      </c>
      <c r="K156" s="4">
        <f>AH156*1</f>
        <v>4898861</v>
      </c>
      <c r="L156" s="4">
        <v>8265625000000</v>
      </c>
      <c r="M156" s="4">
        <v>4249500000000</v>
      </c>
      <c r="N156" s="4">
        <v>3464397</v>
      </c>
      <c r="O156" s="1" t="s">
        <v>486</v>
      </c>
      <c r="P156" s="4">
        <v>397346419574</v>
      </c>
      <c r="Q156" s="4">
        <v>194732</v>
      </c>
      <c r="R156" s="4">
        <v>3575814</v>
      </c>
      <c r="S156" s="4">
        <v>0</v>
      </c>
      <c r="T156" s="4">
        <v>0</v>
      </c>
      <c r="U156" s="4">
        <v>521214</v>
      </c>
      <c r="V156" s="4">
        <v>1065164</v>
      </c>
      <c r="W156" s="16">
        <f t="shared" si="55"/>
        <v>5356924</v>
      </c>
      <c r="X156" s="16">
        <f t="shared" si="56"/>
        <v>3967695</v>
      </c>
      <c r="Y156" s="4">
        <v>896681</v>
      </c>
      <c r="Z156" s="4">
        <v>0</v>
      </c>
      <c r="AA156" s="4">
        <v>0</v>
      </c>
      <c r="AB156" s="4">
        <v>3003386</v>
      </c>
      <c r="AC156" s="4">
        <v>0</v>
      </c>
      <c r="AD156" s="4">
        <v>67628</v>
      </c>
      <c r="AE156" s="3" t="s">
        <v>22</v>
      </c>
      <c r="AF156" s="3" t="s">
        <v>37</v>
      </c>
      <c r="AG156" s="3" t="s">
        <v>24</v>
      </c>
      <c r="AH156" s="4">
        <v>4898861</v>
      </c>
      <c r="AI156" s="4">
        <v>2645863</v>
      </c>
      <c r="AJ156" s="4">
        <v>1155481</v>
      </c>
      <c r="AK156" s="2" t="s">
        <v>386</v>
      </c>
    </row>
    <row r="157" spans="1:37" ht="15" customHeight="1">
      <c r="A157" s="19" t="s">
        <v>387</v>
      </c>
      <c r="B157" s="17">
        <f t="shared" si="48"/>
        <v>0.42979168028403703</v>
      </c>
      <c r="C157" s="17">
        <f t="shared" si="49"/>
        <v>0.38437699620963739</v>
      </c>
      <c r="D157" s="17">
        <f t="shared" si="50"/>
        <v>0.56118123084274152</v>
      </c>
      <c r="E157" s="17">
        <f t="shared" si="51"/>
        <v>0.16440838350411333</v>
      </c>
      <c r="F157" s="17">
        <f t="shared" si="52"/>
        <v>0.27841447241231604</v>
      </c>
      <c r="G157" s="17">
        <f t="shared" si="53"/>
        <v>0.33182880203908244</v>
      </c>
      <c r="H157" s="17">
        <f t="shared" si="54"/>
        <v>0.27219623770423829</v>
      </c>
      <c r="I157" s="4">
        <f>AJ157*1</f>
        <v>618529</v>
      </c>
      <c r="J157" s="4">
        <f>AI157*1</f>
        <v>1324794</v>
      </c>
      <c r="K157" s="4">
        <f>AH157*1</f>
        <v>2360724</v>
      </c>
      <c r="L157" s="4">
        <v>3762150000000</v>
      </c>
      <c r="M157" s="4">
        <v>2824800000000</v>
      </c>
      <c r="N157" s="4">
        <v>1846603</v>
      </c>
      <c r="O157" s="1" t="s">
        <v>486</v>
      </c>
      <c r="P157" s="4">
        <v>1024043075679</v>
      </c>
      <c r="Q157" s="4">
        <v>91338</v>
      </c>
      <c r="R157" s="4">
        <v>1424390</v>
      </c>
      <c r="S157" s="4">
        <v>0</v>
      </c>
      <c r="T157" s="4">
        <v>0</v>
      </c>
      <c r="U157" s="4">
        <v>215545</v>
      </c>
      <c r="V157" s="4">
        <v>380001</v>
      </c>
      <c r="W157" s="16">
        <f t="shared" si="55"/>
        <v>2111274</v>
      </c>
      <c r="X157" s="16">
        <f t="shared" si="56"/>
        <v>907408</v>
      </c>
      <c r="Y157" s="4">
        <v>300216</v>
      </c>
      <c r="Z157" s="4">
        <v>0</v>
      </c>
      <c r="AA157" s="4">
        <v>28952</v>
      </c>
      <c r="AB157" s="4">
        <v>578240</v>
      </c>
      <c r="AC157" s="4">
        <v>0</v>
      </c>
      <c r="AD157" s="4">
        <v>0</v>
      </c>
      <c r="AE157" s="3" t="s">
        <v>22</v>
      </c>
      <c r="AF157" s="3" t="s">
        <v>53</v>
      </c>
      <c r="AG157" s="3" t="s">
        <v>24</v>
      </c>
      <c r="AH157" s="4">
        <v>2360724</v>
      </c>
      <c r="AI157" s="4">
        <v>1324794</v>
      </c>
      <c r="AJ157" s="4">
        <v>618529</v>
      </c>
      <c r="AK157" s="2" t="s">
        <v>388</v>
      </c>
    </row>
    <row r="158" spans="1:37" ht="15" customHeight="1">
      <c r="A158" s="19" t="s">
        <v>389</v>
      </c>
      <c r="B158" s="17">
        <f t="shared" si="48"/>
        <v>0.47749358691419663</v>
      </c>
      <c r="C158" s="17">
        <f t="shared" si="49"/>
        <v>0.52483113165705286</v>
      </c>
      <c r="D158" s="17">
        <f t="shared" si="50"/>
        <v>0.74575204648429594</v>
      </c>
      <c r="E158" s="17">
        <f t="shared" si="51"/>
        <v>0.10200066832155814</v>
      </c>
      <c r="F158" s="17">
        <f t="shared" si="52"/>
        <v>0.75794624497814356</v>
      </c>
      <c r="G158" s="17">
        <f t="shared" si="53"/>
        <v>2.2427244582043344</v>
      </c>
      <c r="H158" s="17">
        <f t="shared" si="54"/>
        <v>0.51262675523486734</v>
      </c>
      <c r="I158" s="4">
        <f>AJ158*1</f>
        <v>213671</v>
      </c>
      <c r="J158" s="4">
        <f>AI158*1</f>
        <v>1200537</v>
      </c>
      <c r="K158" s="4">
        <f>AH158*1</f>
        <v>1609834</v>
      </c>
      <c r="L158" s="4">
        <v>2094800000000</v>
      </c>
      <c r="M158" s="4">
        <v>646000000000</v>
      </c>
      <c r="N158" s="4">
        <v>915747</v>
      </c>
      <c r="O158" s="1" t="s">
        <v>486</v>
      </c>
      <c r="P158" s="4">
        <v>1073850526866</v>
      </c>
      <c r="Q158" s="4">
        <v>88957</v>
      </c>
      <c r="R158" s="4">
        <v>976240</v>
      </c>
      <c r="S158" s="4">
        <v>0</v>
      </c>
      <c r="T158" s="4">
        <v>0</v>
      </c>
      <c r="U158" s="4">
        <v>48919</v>
      </c>
      <c r="V158" s="4">
        <v>655313</v>
      </c>
      <c r="W158" s="16">
        <f t="shared" si="55"/>
        <v>1769429</v>
      </c>
      <c r="X158" s="16">
        <f t="shared" si="56"/>
        <v>844891</v>
      </c>
      <c r="Y158" s="4">
        <v>495476</v>
      </c>
      <c r="Z158" s="4">
        <v>0</v>
      </c>
      <c r="AA158" s="4">
        <v>2554</v>
      </c>
      <c r="AB158" s="4">
        <v>346861</v>
      </c>
      <c r="AC158" s="4">
        <v>0</v>
      </c>
      <c r="AD158" s="4">
        <v>0</v>
      </c>
      <c r="AE158" s="3" t="s">
        <v>22</v>
      </c>
      <c r="AF158" s="3" t="s">
        <v>391</v>
      </c>
      <c r="AG158" s="3" t="s">
        <v>24</v>
      </c>
      <c r="AH158" s="4">
        <v>1609834</v>
      </c>
      <c r="AI158" s="4">
        <v>1200537</v>
      </c>
      <c r="AJ158" s="4">
        <v>213671</v>
      </c>
      <c r="AK158" s="2" t="s">
        <v>390</v>
      </c>
    </row>
    <row r="159" spans="1:37" ht="15" customHeight="1">
      <c r="A159" s="19" t="s">
        <v>392</v>
      </c>
      <c r="B159" s="17">
        <f t="shared" si="48"/>
        <v>0.64392871608717783</v>
      </c>
      <c r="C159" s="17">
        <f t="shared" si="49"/>
        <v>0.25823226802134908</v>
      </c>
      <c r="D159" s="17">
        <f t="shared" si="50"/>
        <v>0.7459101022442286</v>
      </c>
      <c r="E159" s="17">
        <f t="shared" si="51"/>
        <v>9.072163906766649E-2</v>
      </c>
      <c r="F159" s="17">
        <f t="shared" si="52"/>
        <v>1.8918126240796076</v>
      </c>
      <c r="G159" s="17">
        <f t="shared" si="53"/>
        <v>1.151171875</v>
      </c>
      <c r="H159" s="17">
        <f t="shared" si="54"/>
        <v>0.31025078860928018</v>
      </c>
      <c r="I159" s="4">
        <f>AJ159/9*12</f>
        <v>264565.33333333331</v>
      </c>
      <c r="J159" s="4">
        <f>AI159/9*12</f>
        <v>1933274.6666666665</v>
      </c>
      <c r="K159" s="4">
        <f>AH159/9*12</f>
        <v>2591833.3333333335</v>
      </c>
      <c r="L159" s="5">
        <v>2916231850000</v>
      </c>
      <c r="M159" s="4">
        <v>1355648000000</v>
      </c>
      <c r="N159" s="4">
        <v>896266</v>
      </c>
      <c r="O159" s="1" t="s">
        <v>486</v>
      </c>
      <c r="P159" s="4">
        <v>904763231230</v>
      </c>
      <c r="Q159" s="4">
        <v>74880</v>
      </c>
      <c r="R159" s="4">
        <v>290995</v>
      </c>
      <c r="S159" s="4">
        <v>20350</v>
      </c>
      <c r="T159" s="4">
        <v>0</v>
      </c>
      <c r="U159" s="4">
        <v>86462</v>
      </c>
      <c r="V159" s="4">
        <v>566706</v>
      </c>
      <c r="W159" s="16">
        <f t="shared" si="55"/>
        <v>1039393</v>
      </c>
      <c r="X159" s="16">
        <f t="shared" si="56"/>
        <v>669295</v>
      </c>
      <c r="Y159" s="4">
        <v>294198</v>
      </c>
      <c r="Z159" s="4">
        <v>131353</v>
      </c>
      <c r="AA159" s="4">
        <v>85264</v>
      </c>
      <c r="AB159" s="4">
        <v>94468</v>
      </c>
      <c r="AC159" s="4">
        <v>0</v>
      </c>
      <c r="AD159" s="4">
        <v>64012</v>
      </c>
      <c r="AE159" s="1" t="s">
        <v>22</v>
      </c>
      <c r="AF159" s="1" t="s">
        <v>33</v>
      </c>
      <c r="AG159" s="1" t="s">
        <v>34</v>
      </c>
      <c r="AH159" s="5">
        <v>1943875</v>
      </c>
      <c r="AI159" s="5">
        <v>1449956</v>
      </c>
      <c r="AJ159" s="5">
        <v>198424</v>
      </c>
      <c r="AK159" s="1" t="s">
        <v>393</v>
      </c>
    </row>
    <row r="160" spans="1:37" ht="15" customHeight="1">
      <c r="A160" s="19" t="s">
        <v>394</v>
      </c>
      <c r="B160" s="17">
        <f t="shared" si="48"/>
        <v>0.46786073173832732</v>
      </c>
      <c r="C160" s="17">
        <f t="shared" si="49"/>
        <v>0.28213208623711128</v>
      </c>
      <c r="D160" s="17">
        <f t="shared" si="50"/>
        <v>0.60274890980967522</v>
      </c>
      <c r="E160" s="17">
        <f t="shared" si="51"/>
        <v>9.4611223206770401E-2</v>
      </c>
      <c r="F160" s="17">
        <f t="shared" si="52"/>
        <v>1.8092048772110596</v>
      </c>
      <c r="G160" s="17">
        <f t="shared" si="53"/>
        <v>3.5226414455548181</v>
      </c>
      <c r="H160" s="17">
        <f t="shared" si="54"/>
        <v>1.3601412498563836</v>
      </c>
      <c r="I160" s="4">
        <f>AJ160*4</f>
        <v>1174280</v>
      </c>
      <c r="J160" s="4">
        <f>AI160*4</f>
        <v>2366344</v>
      </c>
      <c r="K160" s="4">
        <f>AH160*4</f>
        <v>3925920</v>
      </c>
      <c r="L160" s="4">
        <v>12411635324000</v>
      </c>
      <c r="M160" s="4">
        <v>2744333256000</v>
      </c>
      <c r="N160" s="4">
        <v>1397520</v>
      </c>
      <c r="O160" s="1" t="s">
        <v>489</v>
      </c>
      <c r="P160" s="4">
        <v>16881577182347</v>
      </c>
      <c r="Q160" s="4">
        <v>17475</v>
      </c>
      <c r="R160" s="4">
        <v>1673080</v>
      </c>
      <c r="S160" s="4">
        <v>25425</v>
      </c>
      <c r="T160" s="4">
        <v>90892</v>
      </c>
      <c r="U160" s="4">
        <v>0</v>
      </c>
      <c r="V160" s="4">
        <v>560559</v>
      </c>
      <c r="W160" s="16">
        <f t="shared" si="55"/>
        <v>2367431</v>
      </c>
      <c r="X160" s="16">
        <f t="shared" si="56"/>
        <v>1107628</v>
      </c>
      <c r="Y160" s="4">
        <v>39832</v>
      </c>
      <c r="Z160" s="4">
        <v>521060</v>
      </c>
      <c r="AA160" s="4">
        <v>35890</v>
      </c>
      <c r="AB160" s="4">
        <v>190321</v>
      </c>
      <c r="AC160" s="4">
        <v>0</v>
      </c>
      <c r="AD160" s="4">
        <v>320525</v>
      </c>
      <c r="AE160" s="3" t="s">
        <v>284</v>
      </c>
      <c r="AF160" s="3" t="s">
        <v>310</v>
      </c>
      <c r="AG160" s="3" t="s">
        <v>73</v>
      </c>
      <c r="AH160" s="4">
        <v>981480</v>
      </c>
      <c r="AI160" s="4">
        <v>591586</v>
      </c>
      <c r="AJ160" s="4">
        <v>293570</v>
      </c>
      <c r="AK160" s="2" t="s">
        <v>395</v>
      </c>
    </row>
    <row r="161" spans="1:37" ht="15" customHeight="1">
      <c r="A161" s="19" t="s">
        <v>396</v>
      </c>
      <c r="B161" s="17">
        <f t="shared" si="48"/>
        <v>0.26583850437778767</v>
      </c>
      <c r="C161" s="17">
        <f t="shared" si="49"/>
        <v>0.53093897690618441</v>
      </c>
      <c r="D161" s="17">
        <f t="shared" si="50"/>
        <v>0.56115142321502565</v>
      </c>
      <c r="E161" s="17">
        <f t="shared" si="51"/>
        <v>0.1032098498262181</v>
      </c>
      <c r="F161" s="17">
        <f t="shared" si="52"/>
        <v>0.46265290118764502</v>
      </c>
      <c r="G161" s="17">
        <f t="shared" si="53"/>
        <v>3.8478779208392941</v>
      </c>
      <c r="H161" s="17">
        <f t="shared" si="54"/>
        <v>0.51367061375900058</v>
      </c>
      <c r="I161" s="4">
        <f>AJ161/9*12</f>
        <v>2098462.6666666665</v>
      </c>
      <c r="J161" s="4">
        <f>AI161/9*12</f>
        <v>2049358.6666666665</v>
      </c>
      <c r="K161" s="4">
        <f>AH161/9*12</f>
        <v>3652060</v>
      </c>
      <c r="L161" s="4">
        <v>20332000000000</v>
      </c>
      <c r="M161" s="4">
        <v>4194000000000</v>
      </c>
      <c r="N161" s="4">
        <v>2496874</v>
      </c>
      <c r="O161" s="1" t="s">
        <v>486</v>
      </c>
      <c r="P161" s="4">
        <v>10443950918948</v>
      </c>
      <c r="Q161" s="4">
        <v>166589</v>
      </c>
      <c r="R161" s="4">
        <v>2581513</v>
      </c>
      <c r="S161" s="4">
        <v>254226</v>
      </c>
      <c r="T161" s="4">
        <v>819100</v>
      </c>
      <c r="U161" s="4">
        <v>0</v>
      </c>
      <c r="V161" s="4">
        <v>3472553</v>
      </c>
      <c r="W161" s="16">
        <f t="shared" si="55"/>
        <v>7293981</v>
      </c>
      <c r="X161" s="16">
        <f t="shared" si="56"/>
        <v>1939021</v>
      </c>
      <c r="Y161" s="4">
        <v>726512</v>
      </c>
      <c r="Z161" s="4">
        <v>431087</v>
      </c>
      <c r="AA161" s="4">
        <v>1210</v>
      </c>
      <c r="AB161" s="4">
        <v>780212</v>
      </c>
      <c r="AC161" s="4">
        <v>0</v>
      </c>
      <c r="AD161" s="4">
        <v>0</v>
      </c>
      <c r="AE161" s="3" t="s">
        <v>22</v>
      </c>
      <c r="AF161" s="3" t="s">
        <v>33</v>
      </c>
      <c r="AG161" s="3" t="s">
        <v>34</v>
      </c>
      <c r="AH161" s="4">
        <v>2739045</v>
      </c>
      <c r="AI161" s="4">
        <v>1537019</v>
      </c>
      <c r="AJ161" s="4">
        <v>1573847</v>
      </c>
      <c r="AK161" s="2" t="s">
        <v>397</v>
      </c>
    </row>
    <row r="162" spans="1:37" ht="15" customHeight="1">
      <c r="A162" s="19" t="s">
        <v>398</v>
      </c>
      <c r="B162" s="17">
        <f t="shared" ref="B162:B193" si="57">X162/W162</f>
        <v>0.47513374622474069</v>
      </c>
      <c r="C162" s="17">
        <f t="shared" ref="C162:C193" si="58">X162/K162</f>
        <v>0.2122481923541148</v>
      </c>
      <c r="D162" s="17">
        <f t="shared" ref="D162:D193" si="59">J162/K162</f>
        <v>0.72372033549735137</v>
      </c>
      <c r="E162" s="17">
        <f t="shared" ref="E162:E193" si="60">(I162*1000000)/L162</f>
        <v>7.5753490744186677E-2</v>
      </c>
      <c r="F162" s="17">
        <f t="shared" ref="F162:F193" si="61">(K162-N162)/N162</f>
        <v>1.9775468552997268</v>
      </c>
      <c r="G162" s="17">
        <f t="shared" ref="G162:G193" si="62">(L162-M162)/M162</f>
        <v>5.891707039042462</v>
      </c>
      <c r="H162" s="17">
        <f t="shared" ref="H162:H193" si="63">P162/L162</f>
        <v>0.82264510925906631</v>
      </c>
      <c r="I162" s="4">
        <f>AJ162/9*12</f>
        <v>457986.66666666663</v>
      </c>
      <c r="J162" s="4">
        <f>AI162/9*12</f>
        <v>1790037.3333333335</v>
      </c>
      <c r="K162" s="4">
        <f>AH162/9*12</f>
        <v>2473382.6666666665</v>
      </c>
      <c r="L162" s="4">
        <v>6045750000000</v>
      </c>
      <c r="M162" s="4">
        <v>877250000000</v>
      </c>
      <c r="N162" s="4">
        <v>830678</v>
      </c>
      <c r="O162" s="1" t="s">
        <v>486</v>
      </c>
      <c r="P162" s="4">
        <v>4973506669303</v>
      </c>
      <c r="Q162" s="4">
        <v>124224</v>
      </c>
      <c r="R162" s="4">
        <v>36149</v>
      </c>
      <c r="S162" s="4">
        <v>337669</v>
      </c>
      <c r="T162" s="4">
        <v>115426</v>
      </c>
      <c r="U162" s="4">
        <v>0</v>
      </c>
      <c r="V162" s="4">
        <v>491423</v>
      </c>
      <c r="W162" s="16">
        <f t="shared" ref="W162:W193" si="64">V162+U162+T162+S162+R162+Q162</f>
        <v>1104891</v>
      </c>
      <c r="X162" s="16">
        <f t="shared" ref="X162:X193" si="65">Y162+Z162+AA162+AB162+AC162+AD162</f>
        <v>524971</v>
      </c>
      <c r="Y162" s="4">
        <v>157844</v>
      </c>
      <c r="Z162" s="4">
        <v>219365</v>
      </c>
      <c r="AA162" s="4">
        <v>19898</v>
      </c>
      <c r="AB162" s="4">
        <v>127864</v>
      </c>
      <c r="AC162" s="4">
        <v>0</v>
      </c>
      <c r="AD162" s="4">
        <v>0</v>
      </c>
      <c r="AE162" s="3" t="s">
        <v>22</v>
      </c>
      <c r="AF162" s="3" t="s">
        <v>259</v>
      </c>
      <c r="AG162" s="3" t="s">
        <v>34</v>
      </c>
      <c r="AH162" s="4">
        <v>1855037</v>
      </c>
      <c r="AI162" s="4">
        <v>1342528</v>
      </c>
      <c r="AJ162" s="4">
        <v>343490</v>
      </c>
      <c r="AK162" s="2" t="s">
        <v>399</v>
      </c>
    </row>
    <row r="163" spans="1:37" ht="15" customHeight="1">
      <c r="A163" s="19" t="s">
        <v>400</v>
      </c>
      <c r="B163" s="17">
        <f t="shared" si="57"/>
        <v>0.83643833990922301</v>
      </c>
      <c r="C163" s="17">
        <f t="shared" si="58"/>
        <v>0.5115883933327372</v>
      </c>
      <c r="D163" s="17">
        <f t="shared" si="59"/>
        <v>0.84249492282828597</v>
      </c>
      <c r="E163" s="17">
        <f t="shared" si="60"/>
        <v>7.0960532572515458E-2</v>
      </c>
      <c r="F163" s="17">
        <f t="shared" si="61"/>
        <v>0.67013750223217905</v>
      </c>
      <c r="G163" s="17">
        <f t="shared" si="62"/>
        <v>4.3208433734939762</v>
      </c>
      <c r="H163" s="17">
        <f t="shared" si="63"/>
        <v>0.56032063972352419</v>
      </c>
      <c r="I163" s="4">
        <f>AJ163*1</f>
        <v>313383</v>
      </c>
      <c r="J163" s="4">
        <f>AI163*1</f>
        <v>1300123</v>
      </c>
      <c r="K163" s="4">
        <f>AH163*1</f>
        <v>1543182</v>
      </c>
      <c r="L163" s="4">
        <v>4416300000000</v>
      </c>
      <c r="M163" s="4">
        <v>830000000000</v>
      </c>
      <c r="N163" s="4">
        <v>923985</v>
      </c>
      <c r="O163" s="1" t="s">
        <v>486</v>
      </c>
      <c r="P163" s="4">
        <v>2474544041211</v>
      </c>
      <c r="Q163" s="4">
        <v>8532</v>
      </c>
      <c r="R163" s="4">
        <v>212909</v>
      </c>
      <c r="S163" s="4">
        <v>0</v>
      </c>
      <c r="T163" s="4">
        <v>0</v>
      </c>
      <c r="U163" s="4">
        <v>26115</v>
      </c>
      <c r="V163" s="4">
        <v>696296</v>
      </c>
      <c r="W163" s="16">
        <f t="shared" si="64"/>
        <v>943852</v>
      </c>
      <c r="X163" s="16">
        <f t="shared" si="65"/>
        <v>789474</v>
      </c>
      <c r="Y163" s="4">
        <v>250918</v>
      </c>
      <c r="Z163" s="4">
        <v>0</v>
      </c>
      <c r="AA163" s="4">
        <v>613</v>
      </c>
      <c r="AB163" s="4">
        <v>98324</v>
      </c>
      <c r="AC163" s="4">
        <v>421514</v>
      </c>
      <c r="AD163" s="4">
        <v>18105</v>
      </c>
      <c r="AE163" s="3" t="s">
        <v>22</v>
      </c>
      <c r="AF163" s="3" t="s">
        <v>53</v>
      </c>
      <c r="AG163" s="3" t="s">
        <v>24</v>
      </c>
      <c r="AH163" s="4">
        <v>1543182</v>
      </c>
      <c r="AI163" s="4">
        <v>1300123</v>
      </c>
      <c r="AJ163" s="4">
        <v>313383</v>
      </c>
      <c r="AK163" s="2" t="s">
        <v>401</v>
      </c>
    </row>
    <row r="164" spans="1:37" ht="15" customHeight="1">
      <c r="A164" s="19" t="s">
        <v>402</v>
      </c>
      <c r="B164" s="17">
        <f t="shared" si="57"/>
        <v>0.45511326850719519</v>
      </c>
      <c r="C164" s="17">
        <f t="shared" si="58"/>
        <v>0.18046992725987387</v>
      </c>
      <c r="D164" s="17">
        <f t="shared" si="59"/>
        <v>0.68704258366974869</v>
      </c>
      <c r="E164" s="17">
        <f t="shared" si="60"/>
        <v>0.11804365962180201</v>
      </c>
      <c r="F164" s="17">
        <f t="shared" si="61"/>
        <v>0.75672584187408487</v>
      </c>
      <c r="G164" s="17">
        <f t="shared" si="62"/>
        <v>3.3151999999999999</v>
      </c>
      <c r="H164" s="17">
        <f t="shared" si="63"/>
        <v>0.36825057396088245</v>
      </c>
      <c r="I164" s="4">
        <f>AJ164*1</f>
        <v>254691</v>
      </c>
      <c r="J164" s="4">
        <f>AI164*1</f>
        <v>553959</v>
      </c>
      <c r="K164" s="4">
        <f>AH164*1</f>
        <v>806295</v>
      </c>
      <c r="L164" s="4">
        <v>2157600000000</v>
      </c>
      <c r="M164" s="4">
        <v>500000000000</v>
      </c>
      <c r="N164" s="4">
        <v>458976</v>
      </c>
      <c r="O164" s="1" t="s">
        <v>485</v>
      </c>
      <c r="P164" s="4">
        <v>794537438378</v>
      </c>
      <c r="Q164" s="4">
        <v>15722</v>
      </c>
      <c r="R164" s="4">
        <v>131961</v>
      </c>
      <c r="S164" s="4">
        <v>5063</v>
      </c>
      <c r="T164" s="4">
        <v>0</v>
      </c>
      <c r="U164" s="4">
        <v>21897</v>
      </c>
      <c r="V164" s="4">
        <v>145084</v>
      </c>
      <c r="W164" s="16">
        <f t="shared" si="64"/>
        <v>319727</v>
      </c>
      <c r="X164" s="16">
        <f t="shared" si="65"/>
        <v>145512</v>
      </c>
      <c r="Y164" s="4">
        <v>25613</v>
      </c>
      <c r="Z164" s="4">
        <v>113041</v>
      </c>
      <c r="AA164" s="4">
        <v>4171</v>
      </c>
      <c r="AB164" s="4">
        <v>2687</v>
      </c>
      <c r="AC164" s="4">
        <v>0</v>
      </c>
      <c r="AD164" s="4">
        <v>0</v>
      </c>
      <c r="AE164" s="3" t="s">
        <v>22</v>
      </c>
      <c r="AF164" s="3" t="s">
        <v>68</v>
      </c>
      <c r="AG164" s="3" t="s">
        <v>24</v>
      </c>
      <c r="AH164" s="4">
        <v>806295</v>
      </c>
      <c r="AI164" s="4">
        <v>553959</v>
      </c>
      <c r="AJ164" s="4">
        <v>254691</v>
      </c>
      <c r="AK164" s="2" t="s">
        <v>403</v>
      </c>
    </row>
    <row r="165" spans="1:37" ht="15" customHeight="1">
      <c r="A165" s="19" t="s">
        <v>404</v>
      </c>
      <c r="B165" s="17">
        <f t="shared" si="57"/>
        <v>0.28817027739863099</v>
      </c>
      <c r="C165" s="17">
        <f t="shared" si="58"/>
        <v>0.11113758538282456</v>
      </c>
      <c r="D165" s="17">
        <f t="shared" si="59"/>
        <v>0.68759286334552649</v>
      </c>
      <c r="E165" s="17">
        <f t="shared" si="60"/>
        <v>9.6712946310816963E-2</v>
      </c>
      <c r="F165" s="17">
        <f t="shared" si="61"/>
        <v>0.64625186351268227</v>
      </c>
      <c r="G165" s="17">
        <f t="shared" si="62"/>
        <v>0.6748192771084337</v>
      </c>
      <c r="H165" s="17">
        <f t="shared" si="63"/>
        <v>0.82839574229192148</v>
      </c>
      <c r="I165" s="4">
        <f>AJ165*1</f>
        <v>403322</v>
      </c>
      <c r="J165" s="4">
        <f>AI165*1</f>
        <v>868623</v>
      </c>
      <c r="K165" s="4">
        <f>AH165*1</f>
        <v>1263281</v>
      </c>
      <c r="L165" s="4">
        <v>4170300000000</v>
      </c>
      <c r="M165" s="4">
        <v>2490000000000</v>
      </c>
      <c r="N165" s="4">
        <v>767368</v>
      </c>
      <c r="O165" s="1" t="s">
        <v>485</v>
      </c>
      <c r="P165" s="4">
        <v>3454658764080</v>
      </c>
      <c r="Q165" s="4">
        <v>36901</v>
      </c>
      <c r="R165" s="4">
        <v>142930</v>
      </c>
      <c r="S165" s="4">
        <v>14085</v>
      </c>
      <c r="T165" s="4">
        <v>34059</v>
      </c>
      <c r="U165" s="4">
        <v>0</v>
      </c>
      <c r="V165" s="4">
        <v>259230</v>
      </c>
      <c r="W165" s="16">
        <f t="shared" si="64"/>
        <v>487205</v>
      </c>
      <c r="X165" s="16">
        <f t="shared" si="65"/>
        <v>140398</v>
      </c>
      <c r="Y165" s="4">
        <v>17515</v>
      </c>
      <c r="Z165" s="4">
        <v>90703</v>
      </c>
      <c r="AA165" s="4">
        <v>3185</v>
      </c>
      <c r="AB165" s="4">
        <v>28995</v>
      </c>
      <c r="AC165" s="4">
        <v>0</v>
      </c>
      <c r="AD165" s="4">
        <v>0</v>
      </c>
      <c r="AE165" s="3" t="s">
        <v>22</v>
      </c>
      <c r="AF165" s="3" t="s">
        <v>245</v>
      </c>
      <c r="AG165" s="3" t="s">
        <v>24</v>
      </c>
      <c r="AH165" s="4">
        <v>1263281</v>
      </c>
      <c r="AI165" s="4">
        <v>868623</v>
      </c>
      <c r="AJ165" s="4">
        <v>403322</v>
      </c>
      <c r="AK165" s="2" t="s">
        <v>405</v>
      </c>
    </row>
    <row r="166" spans="1:37" ht="15" customHeight="1">
      <c r="A166" s="19" t="s">
        <v>406</v>
      </c>
      <c r="B166" s="17">
        <f t="shared" si="57"/>
        <v>0.67165226017608448</v>
      </c>
      <c r="C166" s="17">
        <f t="shared" si="58"/>
        <v>0.26357337118808438</v>
      </c>
      <c r="D166" s="17">
        <f t="shared" si="59"/>
        <v>0.88143781860686188</v>
      </c>
      <c r="E166" s="17">
        <f t="shared" si="60"/>
        <v>6.1031239567728032E-2</v>
      </c>
      <c r="F166" s="17">
        <f t="shared" si="61"/>
        <v>0.80044620811599643</v>
      </c>
      <c r="G166" s="17">
        <f t="shared" si="62"/>
        <v>1.6848666666666667</v>
      </c>
      <c r="H166" s="17">
        <f t="shared" si="63"/>
        <v>0.69077480866226892</v>
      </c>
      <c r="I166" s="4">
        <f>AJ166*1</f>
        <v>221212</v>
      </c>
      <c r="J166" s="4">
        <f>AI166*1</f>
        <v>1793235</v>
      </c>
      <c r="K166" s="4">
        <f>AH166*1</f>
        <v>2034443</v>
      </c>
      <c r="L166" s="4">
        <v>3624570000000</v>
      </c>
      <c r="M166" s="4">
        <v>1350000000000</v>
      </c>
      <c r="N166" s="4">
        <v>1129966</v>
      </c>
      <c r="O166" s="1" t="s">
        <v>486</v>
      </c>
      <c r="P166" s="4">
        <v>2503761648233</v>
      </c>
      <c r="Q166" s="4">
        <v>8347</v>
      </c>
      <c r="R166" s="4">
        <v>123804</v>
      </c>
      <c r="S166" s="4">
        <v>0</v>
      </c>
      <c r="T166" s="4">
        <v>0</v>
      </c>
      <c r="U166" s="4">
        <v>13012</v>
      </c>
      <c r="V166" s="4">
        <v>653204</v>
      </c>
      <c r="W166" s="16">
        <f t="shared" si="64"/>
        <v>798367</v>
      </c>
      <c r="X166" s="16">
        <f t="shared" si="65"/>
        <v>536225</v>
      </c>
      <c r="Y166" s="4">
        <v>352039</v>
      </c>
      <c r="Z166" s="4">
        <v>0</v>
      </c>
      <c r="AA166" s="4">
        <v>11137</v>
      </c>
      <c r="AB166" s="4">
        <v>22730</v>
      </c>
      <c r="AC166" s="4">
        <v>150319</v>
      </c>
      <c r="AD166" s="4">
        <v>0</v>
      </c>
      <c r="AE166" s="3" t="s">
        <v>22</v>
      </c>
      <c r="AF166" s="3" t="s">
        <v>53</v>
      </c>
      <c r="AG166" s="3" t="s">
        <v>24</v>
      </c>
      <c r="AH166" s="4">
        <v>2034443</v>
      </c>
      <c r="AI166" s="4">
        <v>1793235</v>
      </c>
      <c r="AJ166" s="4">
        <v>221212</v>
      </c>
      <c r="AK166" s="2" t="s">
        <v>407</v>
      </c>
    </row>
    <row r="167" spans="1:37" ht="15" customHeight="1">
      <c r="A167" s="19" t="s">
        <v>408</v>
      </c>
      <c r="B167" s="17">
        <f t="shared" si="57"/>
        <v>0.58856535691400103</v>
      </c>
      <c r="C167" s="17">
        <f t="shared" si="58"/>
        <v>0.50071276257348518</v>
      </c>
      <c r="D167" s="17">
        <f t="shared" si="59"/>
        <v>0.78313382050378555</v>
      </c>
      <c r="E167" s="17">
        <f t="shared" si="60"/>
        <v>6.6689495569502821E-2</v>
      </c>
      <c r="F167" s="17">
        <f t="shared" si="61"/>
        <v>0.89399835893815793</v>
      </c>
      <c r="G167" s="17">
        <f t="shared" si="62"/>
        <v>2.7616724035087721</v>
      </c>
      <c r="H167" s="17">
        <f t="shared" si="63"/>
        <v>0.63067117224693547</v>
      </c>
      <c r="I167" s="4">
        <f>AJ167*1</f>
        <v>285985</v>
      </c>
      <c r="J167" s="4">
        <f>AI167*1</f>
        <v>1462410</v>
      </c>
      <c r="K167" s="4">
        <f>AH167*1</f>
        <v>1867382</v>
      </c>
      <c r="L167" s="4">
        <v>4288306540000</v>
      </c>
      <c r="M167" s="4">
        <v>1140000000000</v>
      </c>
      <c r="N167" s="4">
        <v>985947</v>
      </c>
      <c r="O167" s="1" t="s">
        <v>484</v>
      </c>
      <c r="P167" s="4">
        <v>2704511312536</v>
      </c>
      <c r="Q167" s="4">
        <v>86143</v>
      </c>
      <c r="R167" s="4">
        <v>444109</v>
      </c>
      <c r="S167" s="4">
        <v>0</v>
      </c>
      <c r="T167" s="4">
        <v>0</v>
      </c>
      <c r="U167" s="4">
        <v>18168</v>
      </c>
      <c r="V167" s="4">
        <v>1040226</v>
      </c>
      <c r="W167" s="16">
        <f t="shared" si="64"/>
        <v>1588646</v>
      </c>
      <c r="X167" s="16">
        <f t="shared" si="65"/>
        <v>935022</v>
      </c>
      <c r="Y167" s="4">
        <v>678162</v>
      </c>
      <c r="Z167" s="4">
        <v>0</v>
      </c>
      <c r="AA167" s="4">
        <v>5993</v>
      </c>
      <c r="AB167" s="4">
        <v>118436</v>
      </c>
      <c r="AC167" s="4">
        <v>0</v>
      </c>
      <c r="AD167" s="4">
        <v>132431</v>
      </c>
      <c r="AE167" s="3" t="s">
        <v>410</v>
      </c>
      <c r="AF167" s="3" t="s">
        <v>411</v>
      </c>
      <c r="AG167" s="3" t="s">
        <v>24</v>
      </c>
      <c r="AH167" s="4">
        <v>1867382</v>
      </c>
      <c r="AI167" s="4">
        <v>1462410</v>
      </c>
      <c r="AJ167" s="4">
        <v>285985</v>
      </c>
      <c r="AK167" s="2" t="s">
        <v>409</v>
      </c>
    </row>
    <row r="168" spans="1:37" ht="15" customHeight="1">
      <c r="A168" s="19" t="s">
        <v>412</v>
      </c>
      <c r="B168" s="17">
        <f t="shared" si="57"/>
        <v>0.20202781702698189</v>
      </c>
      <c r="C168" s="17">
        <f t="shared" si="58"/>
        <v>7.0365024559285047E-2</v>
      </c>
      <c r="D168" s="17">
        <f t="shared" si="59"/>
        <v>0.69585531929166966</v>
      </c>
      <c r="E168" s="17">
        <f t="shared" si="60"/>
        <v>7.3994345074886919E-2</v>
      </c>
      <c r="F168" s="17">
        <f t="shared" si="61"/>
        <v>1.7912984230119779</v>
      </c>
      <c r="G168" s="17">
        <f t="shared" si="62"/>
        <v>1.1947453330260429</v>
      </c>
      <c r="H168" s="17">
        <f t="shared" si="63"/>
        <v>6.7261094163642801E-2</v>
      </c>
      <c r="I168" s="4">
        <f>AJ168/9*12</f>
        <v>761020</v>
      </c>
      <c r="J168" s="4">
        <f>AI168/9*12</f>
        <v>1770289.3333333335</v>
      </c>
      <c r="K168" s="4">
        <f>AH168/9*12</f>
        <v>2544048</v>
      </c>
      <c r="L168" s="4">
        <v>10284840000000</v>
      </c>
      <c r="M168" s="4">
        <v>4686120000000</v>
      </c>
      <c r="N168" s="4">
        <v>911421</v>
      </c>
      <c r="O168" s="1" t="s">
        <v>486</v>
      </c>
      <c r="P168" s="4">
        <v>691769591698</v>
      </c>
      <c r="Q168" s="4">
        <v>446245</v>
      </c>
      <c r="R168" s="4">
        <v>133411</v>
      </c>
      <c r="S168" s="4">
        <v>202999</v>
      </c>
      <c r="T168" s="4">
        <v>55738</v>
      </c>
      <c r="U168" s="4">
        <v>0</v>
      </c>
      <c r="V168" s="4">
        <v>47683</v>
      </c>
      <c r="W168" s="16">
        <f t="shared" si="64"/>
        <v>886076</v>
      </c>
      <c r="X168" s="16">
        <f t="shared" si="65"/>
        <v>179012</v>
      </c>
      <c r="Y168" s="4">
        <v>0</v>
      </c>
      <c r="Z168" s="4">
        <v>126402</v>
      </c>
      <c r="AA168" s="4">
        <v>52610</v>
      </c>
      <c r="AB168" s="4">
        <v>0</v>
      </c>
      <c r="AC168" s="4">
        <v>0</v>
      </c>
      <c r="AD168" s="4">
        <v>0</v>
      </c>
      <c r="AE168" s="3" t="s">
        <v>22</v>
      </c>
      <c r="AF168" s="3" t="s">
        <v>33</v>
      </c>
      <c r="AG168" s="3" t="s">
        <v>34</v>
      </c>
      <c r="AH168" s="4">
        <v>1908036</v>
      </c>
      <c r="AI168" s="4">
        <v>1327717</v>
      </c>
      <c r="AJ168" s="4">
        <v>570765</v>
      </c>
      <c r="AK168" s="2" t="s">
        <v>413</v>
      </c>
    </row>
    <row r="169" spans="1:37" ht="15" customHeight="1">
      <c r="A169" s="19" t="s">
        <v>414</v>
      </c>
      <c r="B169" s="17">
        <f t="shared" si="57"/>
        <v>0.61910044417862231</v>
      </c>
      <c r="C169" s="17">
        <f t="shared" si="58"/>
        <v>0.64501464586624535</v>
      </c>
      <c r="D169" s="17">
        <f t="shared" si="59"/>
        <v>0.89643123573810779</v>
      </c>
      <c r="E169" s="17">
        <f t="shared" si="60"/>
        <v>2.7473139673696776E-2</v>
      </c>
      <c r="F169" s="17">
        <f t="shared" si="61"/>
        <v>0.28305121605672046</v>
      </c>
      <c r="G169" s="17">
        <f t="shared" si="62"/>
        <v>0.95226586102719035</v>
      </c>
      <c r="H169" s="17">
        <f t="shared" si="63"/>
        <v>0.28559955946389881</v>
      </c>
      <c r="I169" s="4">
        <f>AJ169*4</f>
        <v>124272</v>
      </c>
      <c r="J169" s="4">
        <f>AI169*4</f>
        <v>3268460</v>
      </c>
      <c r="K169" s="4">
        <f>AH169*4</f>
        <v>3646080</v>
      </c>
      <c r="L169" s="4">
        <v>4523400000000</v>
      </c>
      <c r="M169" s="4">
        <v>2317000000000</v>
      </c>
      <c r="N169" s="4">
        <v>2841726</v>
      </c>
      <c r="O169" s="1" t="s">
        <v>484</v>
      </c>
      <c r="P169" s="4">
        <v>1291881047279</v>
      </c>
      <c r="Q169" s="4">
        <v>417629</v>
      </c>
      <c r="R169" s="4">
        <v>1219755</v>
      </c>
      <c r="S169" s="4">
        <v>37094</v>
      </c>
      <c r="T169" s="4">
        <v>1179254</v>
      </c>
      <c r="U169" s="4">
        <v>0</v>
      </c>
      <c r="V169" s="4">
        <v>944965</v>
      </c>
      <c r="W169" s="16">
        <f t="shared" si="64"/>
        <v>3798697</v>
      </c>
      <c r="X169" s="16">
        <f t="shared" si="65"/>
        <v>2351775</v>
      </c>
      <c r="Y169" s="4">
        <v>831549</v>
      </c>
      <c r="Z169" s="4">
        <v>154884</v>
      </c>
      <c r="AA169" s="4">
        <v>272064</v>
      </c>
      <c r="AB169" s="4">
        <v>874966</v>
      </c>
      <c r="AC169" s="4">
        <v>0</v>
      </c>
      <c r="AD169" s="4">
        <v>218312</v>
      </c>
      <c r="AE169" s="3" t="s">
        <v>71</v>
      </c>
      <c r="AF169" s="3" t="s">
        <v>245</v>
      </c>
      <c r="AG169" s="3" t="s">
        <v>73</v>
      </c>
      <c r="AH169" s="4">
        <v>911520</v>
      </c>
      <c r="AI169" s="4">
        <v>817115</v>
      </c>
      <c r="AJ169" s="4">
        <v>31068</v>
      </c>
      <c r="AK169" s="2" t="s">
        <v>415</v>
      </c>
    </row>
    <row r="170" spans="1:37" ht="15" customHeight="1">
      <c r="A170" s="19" t="s">
        <v>416</v>
      </c>
      <c r="B170" s="17">
        <f t="shared" si="57"/>
        <v>0.79787599813346133</v>
      </c>
      <c r="C170" s="17">
        <f t="shared" si="58"/>
        <v>2.5695525074528267</v>
      </c>
      <c r="D170" s="17">
        <f t="shared" si="59"/>
        <v>0.77016683954832033</v>
      </c>
      <c r="E170" s="17">
        <f t="shared" si="60"/>
        <v>3.1215442889141905E-2</v>
      </c>
      <c r="F170" s="17">
        <f t="shared" si="61"/>
        <v>-0.16152200209806042</v>
      </c>
      <c r="G170" s="17">
        <f t="shared" si="62"/>
        <v>0.21456073752711496</v>
      </c>
      <c r="H170" s="17">
        <f t="shared" si="63"/>
        <v>0.52542389538134682</v>
      </c>
      <c r="I170" s="4">
        <f>AJ170/9*12</f>
        <v>335576</v>
      </c>
      <c r="J170" s="4">
        <f>AI170/9*12</f>
        <v>6550652</v>
      </c>
      <c r="K170" s="4">
        <f>AH170/9*12</f>
        <v>8505497.333333334</v>
      </c>
      <c r="L170" s="4">
        <v>10750320000000</v>
      </c>
      <c r="M170" s="4">
        <v>8851200000000</v>
      </c>
      <c r="N170" s="4">
        <v>10143972</v>
      </c>
      <c r="O170" s="1" t="s">
        <v>486</v>
      </c>
      <c r="P170" s="4">
        <v>5648475010996</v>
      </c>
      <c r="Q170" s="4">
        <v>624682</v>
      </c>
      <c r="R170" s="4">
        <v>10228893</v>
      </c>
      <c r="S170" s="4">
        <v>4342769</v>
      </c>
      <c r="T170" s="4">
        <v>0</v>
      </c>
      <c r="U170" s="4">
        <v>356485</v>
      </c>
      <c r="V170" s="4">
        <v>11839049</v>
      </c>
      <c r="W170" s="16">
        <f t="shared" si="64"/>
        <v>27391878</v>
      </c>
      <c r="X170" s="16">
        <f t="shared" si="65"/>
        <v>21855322</v>
      </c>
      <c r="Y170" s="4">
        <v>3048392</v>
      </c>
      <c r="Z170" s="4">
        <v>3503848</v>
      </c>
      <c r="AA170" s="4">
        <v>3021800</v>
      </c>
      <c r="AB170" s="4">
        <v>10854941</v>
      </c>
      <c r="AC170" s="4">
        <v>0</v>
      </c>
      <c r="AD170" s="4">
        <v>1426341</v>
      </c>
      <c r="AE170" s="3" t="s">
        <v>22</v>
      </c>
      <c r="AF170" s="3" t="s">
        <v>33</v>
      </c>
      <c r="AG170" s="3" t="s">
        <v>34</v>
      </c>
      <c r="AH170" s="4">
        <v>6379123</v>
      </c>
      <c r="AI170" s="4">
        <v>4912989</v>
      </c>
      <c r="AJ170" s="4">
        <v>251682</v>
      </c>
      <c r="AK170" s="2" t="s">
        <v>416</v>
      </c>
    </row>
    <row r="171" spans="1:37" ht="15" customHeight="1">
      <c r="A171" s="19" t="s">
        <v>417</v>
      </c>
      <c r="B171" s="17">
        <f t="shared" si="57"/>
        <v>0.43918054886334723</v>
      </c>
      <c r="C171" s="17">
        <f t="shared" si="58"/>
        <v>0.34212943632567849</v>
      </c>
      <c r="D171" s="17">
        <f t="shared" si="59"/>
        <v>0.64798380464351235</v>
      </c>
      <c r="E171" s="17">
        <f t="shared" si="60"/>
        <v>0.14497983412860713</v>
      </c>
      <c r="F171" s="17">
        <f t="shared" si="61"/>
        <v>1.8289966639781225</v>
      </c>
      <c r="G171" s="17">
        <f t="shared" si="62"/>
        <v>4.3071413067071846</v>
      </c>
      <c r="H171" s="17">
        <f t="shared" si="63"/>
        <v>0.72300219389343334</v>
      </c>
      <c r="I171" s="4">
        <f>AJ171*1</f>
        <v>408356</v>
      </c>
      <c r="J171" s="4">
        <f>AI171*1</f>
        <v>768201</v>
      </c>
      <c r="K171" s="4">
        <f>AH171*1</f>
        <v>1185525</v>
      </c>
      <c r="L171" s="4">
        <v>2816640000000</v>
      </c>
      <c r="M171" s="4">
        <v>530726400000</v>
      </c>
      <c r="N171" s="4">
        <v>419062</v>
      </c>
      <c r="O171" s="1" t="s">
        <v>486</v>
      </c>
      <c r="P171" s="4">
        <v>2036436899408</v>
      </c>
      <c r="Q171" s="4">
        <v>105807</v>
      </c>
      <c r="R171" s="4">
        <v>635758</v>
      </c>
      <c r="S171" s="4">
        <v>43979</v>
      </c>
      <c r="T171" s="4">
        <v>10335</v>
      </c>
      <c r="U171" s="4">
        <v>0</v>
      </c>
      <c r="V171" s="4">
        <v>127666</v>
      </c>
      <c r="W171" s="16">
        <f t="shared" si="64"/>
        <v>923545</v>
      </c>
      <c r="X171" s="16">
        <f t="shared" si="65"/>
        <v>405603</v>
      </c>
      <c r="Y171" s="4">
        <v>184713</v>
      </c>
      <c r="Z171" s="4">
        <v>145712</v>
      </c>
      <c r="AA171" s="4">
        <v>26078</v>
      </c>
      <c r="AB171" s="4">
        <v>49100</v>
      </c>
      <c r="AC171" s="4">
        <v>0</v>
      </c>
      <c r="AD171" s="4">
        <v>0</v>
      </c>
      <c r="AE171" s="3" t="s">
        <v>22</v>
      </c>
      <c r="AF171" s="3" t="s">
        <v>155</v>
      </c>
      <c r="AG171" s="3" t="s">
        <v>24</v>
      </c>
      <c r="AH171" s="4">
        <v>1185525</v>
      </c>
      <c r="AI171" s="4">
        <v>768201</v>
      </c>
      <c r="AJ171" s="4">
        <v>408356</v>
      </c>
      <c r="AK171" s="2" t="s">
        <v>418</v>
      </c>
    </row>
    <row r="172" spans="1:37" ht="15" customHeight="1">
      <c r="A172" s="19" t="s">
        <v>419</v>
      </c>
      <c r="B172" s="17">
        <f t="shared" si="57"/>
        <v>0.35044650010519818</v>
      </c>
      <c r="C172" s="17">
        <f t="shared" si="58"/>
        <v>0.56477892798598794</v>
      </c>
      <c r="D172" s="17">
        <f t="shared" si="59"/>
        <v>0.52934752505632532</v>
      </c>
      <c r="E172" s="17">
        <f t="shared" si="60"/>
        <v>0.12441235093779886</v>
      </c>
      <c r="F172" s="17">
        <f t="shared" si="61"/>
        <v>0.26958197560217695</v>
      </c>
      <c r="G172" s="17">
        <f t="shared" si="62"/>
        <v>0.92249894470240612</v>
      </c>
      <c r="H172" s="17">
        <f t="shared" si="63"/>
        <v>0.13339054530478464</v>
      </c>
      <c r="I172" s="4">
        <f>AJ172*1</f>
        <v>407969</v>
      </c>
      <c r="J172" s="4">
        <f>AI172*1</f>
        <v>707203</v>
      </c>
      <c r="K172" s="4">
        <f>AH172*1</f>
        <v>1335990</v>
      </c>
      <c r="L172" s="4">
        <v>3279168000000</v>
      </c>
      <c r="M172" s="4">
        <v>1705680000000</v>
      </c>
      <c r="N172" s="4">
        <v>1052307</v>
      </c>
      <c r="O172" s="1" t="s">
        <v>486</v>
      </c>
      <c r="P172" s="4">
        <v>437410007666</v>
      </c>
      <c r="Q172" s="4">
        <v>16707</v>
      </c>
      <c r="R172" s="4">
        <v>1201401</v>
      </c>
      <c r="S172" s="4">
        <v>0</v>
      </c>
      <c r="T172" s="4">
        <v>0</v>
      </c>
      <c r="U172" s="4">
        <v>269044</v>
      </c>
      <c r="V172" s="4">
        <v>665927</v>
      </c>
      <c r="W172" s="16">
        <f t="shared" si="64"/>
        <v>2153079</v>
      </c>
      <c r="X172" s="16">
        <f t="shared" si="65"/>
        <v>754539</v>
      </c>
      <c r="Y172" s="4">
        <v>370432</v>
      </c>
      <c r="Z172" s="4">
        <v>0</v>
      </c>
      <c r="AA172" s="4">
        <v>0</v>
      </c>
      <c r="AB172" s="4">
        <v>370926</v>
      </c>
      <c r="AC172" s="4">
        <v>13181</v>
      </c>
      <c r="AD172" s="4">
        <v>0</v>
      </c>
      <c r="AE172" s="3" t="s">
        <v>22</v>
      </c>
      <c r="AF172" s="3" t="s">
        <v>124</v>
      </c>
      <c r="AG172" s="3" t="s">
        <v>24</v>
      </c>
      <c r="AH172" s="4">
        <v>1335990</v>
      </c>
      <c r="AI172" s="4">
        <v>707203</v>
      </c>
      <c r="AJ172" s="4">
        <v>407969</v>
      </c>
      <c r="AK172" s="2" t="s">
        <v>420</v>
      </c>
    </row>
    <row r="173" spans="1:37" ht="15" customHeight="1">
      <c r="A173" s="19" t="s">
        <v>421</v>
      </c>
      <c r="B173" s="17">
        <f t="shared" si="57"/>
        <v>0.1710999522646485</v>
      </c>
      <c r="C173" s="17">
        <f t="shared" si="58"/>
        <v>0.13061710297589707</v>
      </c>
      <c r="D173" s="17">
        <f t="shared" si="59"/>
        <v>0.69329178980736994</v>
      </c>
      <c r="E173" s="17">
        <f t="shared" si="60"/>
        <v>0.14023619809277391</v>
      </c>
      <c r="F173" s="17">
        <f t="shared" si="61"/>
        <v>0.64369562362400756</v>
      </c>
      <c r="G173" s="17">
        <f t="shared" si="62"/>
        <v>0.64232942199043896</v>
      </c>
      <c r="H173" s="17">
        <f t="shared" si="63"/>
        <v>1.9649023684419746</v>
      </c>
      <c r="I173" s="4">
        <f>AJ173/9*12</f>
        <v>238478.66666666669</v>
      </c>
      <c r="J173" s="4">
        <f>AI173/9*12</f>
        <v>783832</v>
      </c>
      <c r="K173" s="4">
        <f>AH173/9*12</f>
        <v>1130594.6666666665</v>
      </c>
      <c r="L173" s="4">
        <v>1700550000000</v>
      </c>
      <c r="M173" s="4">
        <v>1035450000000</v>
      </c>
      <c r="N173" s="4">
        <v>687837</v>
      </c>
      <c r="O173" s="1" t="s">
        <v>486</v>
      </c>
      <c r="P173" s="4">
        <v>3341414722654</v>
      </c>
      <c r="Q173" s="4">
        <v>20272</v>
      </c>
      <c r="R173" s="4">
        <v>573136</v>
      </c>
      <c r="S173" s="4">
        <v>144736</v>
      </c>
      <c r="T173" s="4">
        <v>40386</v>
      </c>
      <c r="U173" s="4">
        <v>0</v>
      </c>
      <c r="V173" s="4">
        <v>84562</v>
      </c>
      <c r="W173" s="16">
        <f t="shared" si="64"/>
        <v>863092</v>
      </c>
      <c r="X173" s="16">
        <f t="shared" si="65"/>
        <v>147675</v>
      </c>
      <c r="Y173" s="4">
        <v>2931</v>
      </c>
      <c r="Z173" s="4">
        <v>26685</v>
      </c>
      <c r="AA173" s="4">
        <v>2184</v>
      </c>
      <c r="AB173" s="4">
        <v>115875</v>
      </c>
      <c r="AC173" s="4">
        <v>0</v>
      </c>
      <c r="AD173" s="4">
        <v>0</v>
      </c>
      <c r="AE173" s="3" t="s">
        <v>22</v>
      </c>
      <c r="AF173" s="3" t="s">
        <v>33</v>
      </c>
      <c r="AG173" s="3" t="s">
        <v>34</v>
      </c>
      <c r="AH173" s="4">
        <v>847946</v>
      </c>
      <c r="AI173" s="4">
        <v>587874</v>
      </c>
      <c r="AJ173" s="4">
        <v>178859</v>
      </c>
      <c r="AK173" s="2" t="s">
        <v>422</v>
      </c>
    </row>
    <row r="174" spans="1:37" ht="15" customHeight="1">
      <c r="A174" s="19" t="s">
        <v>423</v>
      </c>
      <c r="B174" s="17">
        <f t="shared" si="57"/>
        <v>0.58442562423274758</v>
      </c>
      <c r="C174" s="17">
        <f t="shared" si="58"/>
        <v>0.32622905903345734</v>
      </c>
      <c r="D174" s="17">
        <f t="shared" si="59"/>
        <v>0.63387445188074154</v>
      </c>
      <c r="E174" s="17">
        <f t="shared" si="60"/>
        <v>6.0387012364788918E-2</v>
      </c>
      <c r="F174" s="17">
        <f t="shared" si="61"/>
        <v>0.68344795342377807</v>
      </c>
      <c r="G174" s="17">
        <f t="shared" si="62"/>
        <v>2.8100152703912378</v>
      </c>
      <c r="H174" s="17">
        <f t="shared" si="63"/>
        <v>0.13491026486585769</v>
      </c>
      <c r="I174" s="4">
        <f>AJ174/9*12</f>
        <v>2184681.3333333335</v>
      </c>
      <c r="J174" s="4">
        <f>AI174/9*12</f>
        <v>6787804</v>
      </c>
      <c r="K174" s="4">
        <f>AH174/9*12</f>
        <v>10708436</v>
      </c>
      <c r="L174" s="4">
        <v>36178000000000</v>
      </c>
      <c r="M174" s="4">
        <v>9495500000000</v>
      </c>
      <c r="N174" s="4">
        <v>6361014</v>
      </c>
      <c r="O174" s="1" t="s">
        <v>486</v>
      </c>
      <c r="P174" s="4">
        <v>4880783562317</v>
      </c>
      <c r="Q174" s="4">
        <v>208588</v>
      </c>
      <c r="R174" s="4">
        <v>3406023</v>
      </c>
      <c r="S174" s="4">
        <v>53062</v>
      </c>
      <c r="T174" s="4">
        <v>1299928</v>
      </c>
      <c r="U174" s="4">
        <v>0</v>
      </c>
      <c r="V174" s="4">
        <v>1009897</v>
      </c>
      <c r="W174" s="16">
        <f t="shared" si="64"/>
        <v>5977498</v>
      </c>
      <c r="X174" s="16">
        <f t="shared" si="65"/>
        <v>3493403</v>
      </c>
      <c r="Y174" s="4">
        <v>609562</v>
      </c>
      <c r="Z174" s="4">
        <v>638291</v>
      </c>
      <c r="AA174" s="4">
        <v>0</v>
      </c>
      <c r="AB174" s="4">
        <v>2245550</v>
      </c>
      <c r="AC174" s="4">
        <v>0</v>
      </c>
      <c r="AD174" s="4">
        <v>0</v>
      </c>
      <c r="AE174" s="3" t="s">
        <v>22</v>
      </c>
      <c r="AF174" s="3" t="s">
        <v>425</v>
      </c>
      <c r="AG174" s="3" t="s">
        <v>34</v>
      </c>
      <c r="AH174" s="4">
        <v>8031327</v>
      </c>
      <c r="AI174" s="4">
        <v>5090853</v>
      </c>
      <c r="AJ174" s="4">
        <v>1638511</v>
      </c>
      <c r="AK174" s="2" t="s">
        <v>424</v>
      </c>
    </row>
    <row r="175" spans="1:37" ht="15" customHeight="1">
      <c r="A175" s="19" t="s">
        <v>426</v>
      </c>
      <c r="B175" s="17">
        <f t="shared" si="57"/>
        <v>0.99185345538161174</v>
      </c>
      <c r="C175" s="17">
        <f t="shared" si="58"/>
        <v>6.3652537706738643</v>
      </c>
      <c r="D175" s="17">
        <f t="shared" si="59"/>
        <v>0.63747039904145775</v>
      </c>
      <c r="E175" s="17">
        <f t="shared" si="60"/>
        <v>3.2419122131785397E-2</v>
      </c>
      <c r="F175" s="17">
        <f t="shared" si="61"/>
        <v>-5.6355178155454003E-2</v>
      </c>
      <c r="G175" s="17">
        <f t="shared" si="62"/>
        <v>0.72140762463343111</v>
      </c>
      <c r="H175" s="17">
        <f t="shared" si="63"/>
        <v>0.1429253318662313</v>
      </c>
      <c r="I175" s="4">
        <f>AJ175/9*12</f>
        <v>5138106.666666667</v>
      </c>
      <c r="J175" s="4">
        <f>AI175/9*12</f>
        <v>21790660</v>
      </c>
      <c r="K175" s="4">
        <f>AH175/9*12</f>
        <v>34183014.666666664</v>
      </c>
      <c r="L175" s="4">
        <v>158490000000000</v>
      </c>
      <c r="M175" s="4">
        <v>92070000000000</v>
      </c>
      <c r="N175" s="4">
        <v>36224450</v>
      </c>
      <c r="O175" s="1" t="s">
        <v>486</v>
      </c>
      <c r="P175" s="4">
        <v>22652235847479</v>
      </c>
      <c r="Q175" s="4">
        <v>2926913</v>
      </c>
      <c r="R175" s="4">
        <v>135545724</v>
      </c>
      <c r="S175" s="4">
        <v>14372289</v>
      </c>
      <c r="T175" s="4">
        <v>54093148</v>
      </c>
      <c r="U175" s="4">
        <v>0</v>
      </c>
      <c r="V175" s="4">
        <v>12432602</v>
      </c>
      <c r="W175" s="16">
        <f t="shared" si="64"/>
        <v>219370676</v>
      </c>
      <c r="X175" s="16">
        <f t="shared" si="65"/>
        <v>217583563</v>
      </c>
      <c r="Y175" s="4">
        <v>144984814</v>
      </c>
      <c r="Z175" s="4">
        <v>25558325</v>
      </c>
      <c r="AA175" s="4">
        <v>14018038</v>
      </c>
      <c r="AB175" s="4">
        <v>31213641</v>
      </c>
      <c r="AC175" s="4">
        <v>0</v>
      </c>
      <c r="AD175" s="4">
        <v>1808745</v>
      </c>
      <c r="AE175" s="3" t="s">
        <v>45</v>
      </c>
      <c r="AF175" s="3" t="s">
        <v>428</v>
      </c>
      <c r="AG175" s="3" t="s">
        <v>34</v>
      </c>
      <c r="AH175" s="4">
        <v>25637261</v>
      </c>
      <c r="AI175" s="4">
        <v>16342995</v>
      </c>
      <c r="AJ175" s="4">
        <v>3853580</v>
      </c>
      <c r="AK175" s="2" t="s">
        <v>427</v>
      </c>
    </row>
    <row r="176" spans="1:37" ht="15" customHeight="1">
      <c r="A176" s="19" t="s">
        <v>429</v>
      </c>
      <c r="B176" s="17">
        <f t="shared" si="57"/>
        <v>0.58487358633329389</v>
      </c>
      <c r="C176" s="17">
        <f t="shared" si="58"/>
        <v>0.46319195268925512</v>
      </c>
      <c r="D176" s="17">
        <f t="shared" si="59"/>
        <v>0.52933685313942336</v>
      </c>
      <c r="E176" s="17">
        <f t="shared" si="60"/>
        <v>0.13416712806785958</v>
      </c>
      <c r="F176" s="17">
        <f t="shared" si="61"/>
        <v>4.4610131668771853</v>
      </c>
      <c r="G176" s="17">
        <f t="shared" si="62"/>
        <v>5.1285393258426968</v>
      </c>
      <c r="H176" s="17">
        <f t="shared" si="63"/>
        <v>8.0690510168717006E-2</v>
      </c>
      <c r="I176" s="4">
        <f>AJ176*1</f>
        <v>43908071</v>
      </c>
      <c r="J176" s="4">
        <f>AI176*1</f>
        <v>50618620</v>
      </c>
      <c r="K176" s="4">
        <f>AH176*1</f>
        <v>95626480</v>
      </c>
      <c r="L176" s="4">
        <v>327264000000000</v>
      </c>
      <c r="M176" s="4">
        <v>53400000000000</v>
      </c>
      <c r="N176" s="4">
        <v>17510758</v>
      </c>
      <c r="O176" s="1" t="s">
        <v>486</v>
      </c>
      <c r="P176" s="4">
        <v>26407099119855</v>
      </c>
      <c r="Q176" s="4">
        <v>974070</v>
      </c>
      <c r="R176" s="4">
        <v>60852091</v>
      </c>
      <c r="S176" s="4">
        <v>0</v>
      </c>
      <c r="T176" s="4">
        <v>3281512</v>
      </c>
      <c r="U176" s="4">
        <v>0</v>
      </c>
      <c r="V176" s="4">
        <v>10623933</v>
      </c>
      <c r="W176" s="16">
        <f t="shared" si="64"/>
        <v>75731606</v>
      </c>
      <c r="X176" s="16">
        <f t="shared" si="65"/>
        <v>44293416</v>
      </c>
      <c r="Y176" s="4">
        <v>34352296</v>
      </c>
      <c r="Z176" s="4">
        <v>0</v>
      </c>
      <c r="AA176" s="4">
        <v>266089</v>
      </c>
      <c r="AB176" s="4">
        <v>5893510</v>
      </c>
      <c r="AC176" s="4">
        <v>12608</v>
      </c>
      <c r="AD176" s="4">
        <v>3768913</v>
      </c>
      <c r="AE176" s="3" t="s">
        <v>22</v>
      </c>
      <c r="AF176" s="3" t="s">
        <v>27</v>
      </c>
      <c r="AG176" s="3" t="s">
        <v>24</v>
      </c>
      <c r="AH176" s="4">
        <v>95626480</v>
      </c>
      <c r="AI176" s="4">
        <v>50618620</v>
      </c>
      <c r="AJ176" s="4">
        <v>43908071</v>
      </c>
      <c r="AK176" s="2" t="s">
        <v>430</v>
      </c>
    </row>
    <row r="177" spans="1:37" ht="15" customHeight="1">
      <c r="A177" s="19" t="s">
        <v>431</v>
      </c>
      <c r="B177" s="17">
        <f t="shared" si="57"/>
        <v>0.18035833580093591</v>
      </c>
      <c r="C177" s="17">
        <f t="shared" si="58"/>
        <v>8.3051803664296084E-2</v>
      </c>
      <c r="D177" s="17">
        <f t="shared" si="59"/>
        <v>0.50517595604314824</v>
      </c>
      <c r="E177" s="17">
        <f t="shared" si="60"/>
        <v>0.25151105590062112</v>
      </c>
      <c r="F177" s="17">
        <f t="shared" si="61"/>
        <v>2.0066517964933723</v>
      </c>
      <c r="G177" s="17">
        <f t="shared" si="62"/>
        <v>1.9156102861282145</v>
      </c>
      <c r="H177" s="17">
        <f t="shared" si="63"/>
        <v>0.28460848209018635</v>
      </c>
      <c r="I177" s="4">
        <f>AJ177*4</f>
        <v>2024664</v>
      </c>
      <c r="J177" s="4">
        <f>AI177*4</f>
        <v>2749016</v>
      </c>
      <c r="K177" s="4">
        <f>AH177*4</f>
        <v>5441700</v>
      </c>
      <c r="L177" s="4">
        <v>8050000000000</v>
      </c>
      <c r="M177" s="4">
        <v>2761000000000</v>
      </c>
      <c r="N177" s="4">
        <v>1809887</v>
      </c>
      <c r="O177" s="1" t="s">
        <v>484</v>
      </c>
      <c r="P177" s="4">
        <v>2291098280826</v>
      </c>
      <c r="Q177" s="4">
        <v>108833</v>
      </c>
      <c r="R177" s="4">
        <v>1139736</v>
      </c>
      <c r="S177" s="4">
        <v>8793</v>
      </c>
      <c r="T177" s="4">
        <v>170981</v>
      </c>
      <c r="U177" s="4">
        <v>0</v>
      </c>
      <c r="V177" s="4">
        <v>1077463</v>
      </c>
      <c r="W177" s="16">
        <f t="shared" si="64"/>
        <v>2505806</v>
      </c>
      <c r="X177" s="16">
        <f t="shared" si="65"/>
        <v>451943</v>
      </c>
      <c r="Y177" s="4">
        <v>162250</v>
      </c>
      <c r="Z177" s="4">
        <v>172496</v>
      </c>
      <c r="AA177" s="4">
        <v>785</v>
      </c>
      <c r="AB177" s="4">
        <v>116412</v>
      </c>
      <c r="AC177" s="4">
        <v>0</v>
      </c>
      <c r="AD177" s="4">
        <v>0</v>
      </c>
      <c r="AE177" s="3" t="s">
        <v>71</v>
      </c>
      <c r="AF177" s="3" t="s">
        <v>72</v>
      </c>
      <c r="AG177" s="3" t="s">
        <v>73</v>
      </c>
      <c r="AH177" s="4">
        <v>1360425</v>
      </c>
      <c r="AI177" s="4">
        <v>687254</v>
      </c>
      <c r="AJ177" s="4">
        <v>506166</v>
      </c>
      <c r="AK177" s="2" t="s">
        <v>432</v>
      </c>
    </row>
    <row r="178" spans="1:37" ht="15" customHeight="1">
      <c r="A178" s="19" t="s">
        <v>433</v>
      </c>
      <c r="B178" s="17">
        <f t="shared" si="57"/>
        <v>1.5252500153819213</v>
      </c>
      <c r="C178" s="17">
        <f t="shared" si="58"/>
        <v>0.38534676551476743</v>
      </c>
      <c r="D178" s="17">
        <f t="shared" si="59"/>
        <v>0.80219897166088727</v>
      </c>
      <c r="E178" s="17">
        <f t="shared" si="60"/>
        <v>0.10454871702853041</v>
      </c>
      <c r="F178" s="17">
        <f t="shared" si="61"/>
        <v>0.75353437927545885</v>
      </c>
      <c r="G178" s="17">
        <f t="shared" si="62"/>
        <v>0.20875212014210917</v>
      </c>
      <c r="H178" s="17">
        <f t="shared" si="63"/>
        <v>0.64451336732639508</v>
      </c>
      <c r="I178" s="4">
        <f>AJ178*2</f>
        <v>466120</v>
      </c>
      <c r="J178" s="4">
        <f>AI178*2</f>
        <v>2683516</v>
      </c>
      <c r="K178" s="4">
        <f>AH178*2</f>
        <v>3345200</v>
      </c>
      <c r="L178" s="4">
        <v>4458400000000</v>
      </c>
      <c r="M178" s="4">
        <v>3688432000000</v>
      </c>
      <c r="N178" s="4">
        <v>1907690</v>
      </c>
      <c r="O178" s="1" t="s">
        <v>487</v>
      </c>
      <c r="P178" s="4">
        <v>2873498396888</v>
      </c>
      <c r="Q178" s="4">
        <v>74723</v>
      </c>
      <c r="R178" s="4">
        <v>491798</v>
      </c>
      <c r="S178" s="4">
        <v>0</v>
      </c>
      <c r="T178" s="4">
        <v>94912</v>
      </c>
      <c r="U178" s="4">
        <v>0</v>
      </c>
      <c r="V178" s="4">
        <v>183715</v>
      </c>
      <c r="W178" s="16">
        <f t="shared" si="64"/>
        <v>845148</v>
      </c>
      <c r="X178" s="16">
        <f t="shared" si="65"/>
        <v>1289062</v>
      </c>
      <c r="Y178" s="4">
        <v>588561</v>
      </c>
      <c r="Z178" s="4">
        <v>0</v>
      </c>
      <c r="AA178" s="4">
        <v>30393</v>
      </c>
      <c r="AB178" s="4">
        <v>364286</v>
      </c>
      <c r="AC178" s="4">
        <v>53089</v>
      </c>
      <c r="AD178" s="4">
        <v>252733</v>
      </c>
      <c r="AE178" s="3" t="s">
        <v>40</v>
      </c>
      <c r="AF178" s="3" t="s">
        <v>41</v>
      </c>
      <c r="AG178" s="3" t="s">
        <v>42</v>
      </c>
      <c r="AH178" s="4">
        <v>1672600</v>
      </c>
      <c r="AI178" s="4">
        <v>1341758</v>
      </c>
      <c r="AJ178" s="4">
        <v>233060</v>
      </c>
      <c r="AK178" s="2" t="s">
        <v>434</v>
      </c>
    </row>
    <row r="179" spans="1:37" ht="15" customHeight="1">
      <c r="A179" s="19" t="s">
        <v>435</v>
      </c>
      <c r="B179" s="17">
        <f t="shared" si="57"/>
        <v>1.0576192601323844</v>
      </c>
      <c r="C179" s="17">
        <f t="shared" si="58"/>
        <v>0.41385389588748916</v>
      </c>
      <c r="D179" s="17">
        <f t="shared" si="59"/>
        <v>0.54477104579084179</v>
      </c>
      <c r="E179" s="17">
        <f t="shared" si="60"/>
        <v>0.16526499774470005</v>
      </c>
      <c r="F179" s="17">
        <f t="shared" si="61"/>
        <v>1.7599947018697986</v>
      </c>
      <c r="G179" s="17">
        <f t="shared" si="62"/>
        <v>1.2170000000000001</v>
      </c>
      <c r="H179" s="17">
        <f t="shared" si="63"/>
        <v>0.28655848261699368</v>
      </c>
      <c r="I179" s="4">
        <f>AJ179*4</f>
        <v>586228</v>
      </c>
      <c r="J179" s="4">
        <f>AI179*4</f>
        <v>817320</v>
      </c>
      <c r="K179" s="4">
        <f>AH179*4</f>
        <v>1500300</v>
      </c>
      <c r="L179" s="4">
        <v>3547200000000</v>
      </c>
      <c r="M179" s="4">
        <v>1600000000000</v>
      </c>
      <c r="N179" s="4">
        <v>543588</v>
      </c>
      <c r="O179" s="1" t="s">
        <v>484</v>
      </c>
      <c r="P179" s="4">
        <v>1016480249539</v>
      </c>
      <c r="Q179" s="4">
        <v>142110</v>
      </c>
      <c r="R179" s="4">
        <v>92292</v>
      </c>
      <c r="S179" s="4">
        <v>88507</v>
      </c>
      <c r="T179" s="4">
        <v>109182</v>
      </c>
      <c r="U179" s="4">
        <v>0</v>
      </c>
      <c r="V179" s="4">
        <v>154987</v>
      </c>
      <c r="W179" s="16">
        <f t="shared" si="64"/>
        <v>587078</v>
      </c>
      <c r="X179" s="16">
        <f t="shared" si="65"/>
        <v>620905</v>
      </c>
      <c r="Y179" s="4">
        <v>138342</v>
      </c>
      <c r="Z179" s="4">
        <v>89740</v>
      </c>
      <c r="AA179" s="4">
        <v>24893</v>
      </c>
      <c r="AB179" s="4">
        <v>174173</v>
      </c>
      <c r="AC179" s="4">
        <v>166182</v>
      </c>
      <c r="AD179" s="4">
        <v>27575</v>
      </c>
      <c r="AE179" s="3" t="s">
        <v>71</v>
      </c>
      <c r="AF179" s="3" t="s">
        <v>124</v>
      </c>
      <c r="AG179" s="3" t="s">
        <v>73</v>
      </c>
      <c r="AH179" s="4">
        <v>375075</v>
      </c>
      <c r="AI179" s="4">
        <v>204330</v>
      </c>
      <c r="AJ179" s="4">
        <v>146557</v>
      </c>
      <c r="AK179" s="2" t="s">
        <v>436</v>
      </c>
    </row>
    <row r="180" spans="1:37" ht="15" customHeight="1">
      <c r="A180" s="19" t="s">
        <v>437</v>
      </c>
      <c r="B180" s="17">
        <f t="shared" si="57"/>
        <v>3.5572195445620625E-2</v>
      </c>
      <c r="C180" s="17">
        <f t="shared" si="58"/>
        <v>1.1120459285652211</v>
      </c>
      <c r="D180" s="17">
        <f t="shared" si="59"/>
        <v>0</v>
      </c>
      <c r="E180" s="17">
        <f t="shared" si="60"/>
        <v>6.6357402659352454E-3</v>
      </c>
      <c r="F180" s="17">
        <f t="shared" si="61"/>
        <v>-0.87951297883270674</v>
      </c>
      <c r="G180" s="17">
        <f t="shared" si="62"/>
        <v>16.064665139804287</v>
      </c>
      <c r="H180" s="17">
        <f t="shared" si="63"/>
        <v>0.1938199915421859</v>
      </c>
      <c r="I180" s="4">
        <f>AJ180/9*12</f>
        <v>222576</v>
      </c>
      <c r="J180" s="4">
        <f>AI180/9*12</f>
        <v>0</v>
      </c>
      <c r="K180" s="4">
        <f>AH180/9*12</f>
        <v>61370.666666666672</v>
      </c>
      <c r="L180" s="4">
        <v>33542000000000</v>
      </c>
      <c r="M180" s="4">
        <v>1965582080000</v>
      </c>
      <c r="N180" s="4">
        <v>509355</v>
      </c>
      <c r="O180" s="1" t="s">
        <v>488</v>
      </c>
      <c r="P180" s="4">
        <v>6501110156308</v>
      </c>
      <c r="Q180" s="4">
        <v>37116</v>
      </c>
      <c r="R180" s="4">
        <v>257928</v>
      </c>
      <c r="S180" s="4">
        <v>1620696</v>
      </c>
      <c r="T180" s="4">
        <v>0</v>
      </c>
      <c r="U180" s="4">
        <v>2809</v>
      </c>
      <c r="V180" s="4">
        <v>0</v>
      </c>
      <c r="W180" s="16">
        <f t="shared" si="64"/>
        <v>1918549</v>
      </c>
      <c r="X180" s="16">
        <f t="shared" si="65"/>
        <v>68247</v>
      </c>
      <c r="Y180" s="4">
        <v>0</v>
      </c>
      <c r="Z180" s="4">
        <v>68247</v>
      </c>
      <c r="AA180" s="4">
        <v>0</v>
      </c>
      <c r="AB180" s="4">
        <v>0</v>
      </c>
      <c r="AC180" s="4">
        <v>0</v>
      </c>
      <c r="AD180" s="4">
        <v>0</v>
      </c>
      <c r="AE180" s="3" t="s">
        <v>298</v>
      </c>
      <c r="AF180" s="3" t="s">
        <v>81</v>
      </c>
      <c r="AG180" s="3" t="s">
        <v>34</v>
      </c>
      <c r="AH180" s="4">
        <v>46028</v>
      </c>
      <c r="AI180" s="4">
        <v>0</v>
      </c>
      <c r="AJ180" s="4">
        <v>166932</v>
      </c>
      <c r="AK180" s="2" t="s">
        <v>438</v>
      </c>
    </row>
    <row r="181" spans="1:37" ht="15" customHeight="1">
      <c r="A181" s="19" t="s">
        <v>439</v>
      </c>
      <c r="B181" s="17">
        <f t="shared" si="57"/>
        <v>1.1785217349612143</v>
      </c>
      <c r="C181" s="17">
        <f t="shared" si="58"/>
        <v>0.40477787122504177</v>
      </c>
      <c r="D181" s="17">
        <f t="shared" si="59"/>
        <v>0.68915342483234765</v>
      </c>
      <c r="E181" s="17">
        <f t="shared" si="60"/>
        <v>0.23629913738823827</v>
      </c>
      <c r="F181" s="17">
        <f t="shared" si="61"/>
        <v>8.0760488968921749</v>
      </c>
      <c r="G181" s="17">
        <f t="shared" si="62"/>
        <v>4.1715859897678079E-2</v>
      </c>
      <c r="H181" s="17">
        <f t="shared" si="63"/>
        <v>5.5279479368234477E-2</v>
      </c>
      <c r="I181" s="4">
        <f>AJ181*1</f>
        <v>37529029</v>
      </c>
      <c r="J181" s="4">
        <f>AI181*1</f>
        <v>130233776</v>
      </c>
      <c r="K181" s="4">
        <f>AH181*1</f>
        <v>188976462</v>
      </c>
      <c r="L181" s="5">
        <v>158820000000000</v>
      </c>
      <c r="M181" s="4">
        <v>152460000000000</v>
      </c>
      <c r="N181" s="4">
        <v>20821446</v>
      </c>
      <c r="O181" s="1" t="s">
        <v>485</v>
      </c>
      <c r="P181" s="4">
        <v>8779486913263</v>
      </c>
      <c r="Q181" s="4">
        <v>4806977</v>
      </c>
      <c r="R181" s="4">
        <v>53970927</v>
      </c>
      <c r="S181" s="4">
        <v>0</v>
      </c>
      <c r="T181" s="4">
        <v>0</v>
      </c>
      <c r="U181" s="4">
        <v>5092543</v>
      </c>
      <c r="V181" s="4">
        <v>1035857</v>
      </c>
      <c r="W181" s="16">
        <f t="shared" si="64"/>
        <v>64906304</v>
      </c>
      <c r="X181" s="16">
        <f t="shared" si="65"/>
        <v>76493490</v>
      </c>
      <c r="Y181" s="4">
        <v>45413004</v>
      </c>
      <c r="Z181" s="4">
        <v>0</v>
      </c>
      <c r="AA181" s="4">
        <v>2223087</v>
      </c>
      <c r="AB181" s="4">
        <v>16350279</v>
      </c>
      <c r="AC181" s="4">
        <v>577120</v>
      </c>
      <c r="AD181" s="4">
        <v>11930000</v>
      </c>
      <c r="AE181" s="1" t="s">
        <v>22</v>
      </c>
      <c r="AF181" s="1" t="s">
        <v>237</v>
      </c>
      <c r="AG181" s="1" t="s">
        <v>24</v>
      </c>
      <c r="AH181" s="5">
        <v>188976462</v>
      </c>
      <c r="AI181" s="5">
        <v>130233776</v>
      </c>
      <c r="AJ181" s="5">
        <v>37529029</v>
      </c>
      <c r="AK181" s="1" t="s">
        <v>440</v>
      </c>
    </row>
    <row r="182" spans="1:37" ht="15" customHeight="1">
      <c r="A182" s="19" t="s">
        <v>441</v>
      </c>
      <c r="B182" s="17">
        <f t="shared" si="57"/>
        <v>0.5796483726040712</v>
      </c>
      <c r="C182" s="17">
        <f t="shared" si="58"/>
        <v>0.35237929129150347</v>
      </c>
      <c r="D182" s="17">
        <f t="shared" si="59"/>
        <v>0.84738098425513719</v>
      </c>
      <c r="E182" s="17">
        <f t="shared" si="60"/>
        <v>8.9730008793577856E-2</v>
      </c>
      <c r="F182" s="17">
        <f t="shared" si="61"/>
        <v>1.3615609264543718</v>
      </c>
      <c r="G182" s="17">
        <f t="shared" si="62"/>
        <v>4.4706703910614527</v>
      </c>
      <c r="H182" s="17">
        <f t="shared" si="63"/>
        <v>0.86692881577874226</v>
      </c>
      <c r="I182" s="4">
        <f>AJ182*1</f>
        <v>790813</v>
      </c>
      <c r="J182" s="4">
        <f>AI182*1</f>
        <v>8443960</v>
      </c>
      <c r="K182" s="4">
        <f>AH182*1</f>
        <v>9964774</v>
      </c>
      <c r="L182" s="4">
        <v>8813250000000</v>
      </c>
      <c r="M182" s="4">
        <v>1611000000000</v>
      </c>
      <c r="N182" s="4">
        <v>4219571</v>
      </c>
      <c r="O182" s="1" t="s">
        <v>486</v>
      </c>
      <c r="P182" s="4">
        <v>7640460385662</v>
      </c>
      <c r="Q182" s="4">
        <v>278034</v>
      </c>
      <c r="R182" s="4">
        <v>1170334</v>
      </c>
      <c r="S182" s="4">
        <v>0</v>
      </c>
      <c r="T182" s="4">
        <v>0</v>
      </c>
      <c r="U182" s="4">
        <v>222204</v>
      </c>
      <c r="V182" s="4">
        <v>4387204</v>
      </c>
      <c r="W182" s="16">
        <f t="shared" si="64"/>
        <v>6057776</v>
      </c>
      <c r="X182" s="16">
        <f t="shared" si="65"/>
        <v>3511380</v>
      </c>
      <c r="Y182" s="4">
        <v>1929107</v>
      </c>
      <c r="Z182" s="4">
        <v>0</v>
      </c>
      <c r="AA182" s="4">
        <v>340018</v>
      </c>
      <c r="AB182" s="4">
        <v>1242255</v>
      </c>
      <c r="AC182" s="4">
        <v>0</v>
      </c>
      <c r="AD182" s="4">
        <v>0</v>
      </c>
      <c r="AE182" s="3" t="s">
        <v>22</v>
      </c>
      <c r="AF182" s="3" t="s">
        <v>199</v>
      </c>
      <c r="AG182" s="3" t="s">
        <v>24</v>
      </c>
      <c r="AH182" s="4">
        <v>9964774</v>
      </c>
      <c r="AI182" s="4">
        <v>8443960</v>
      </c>
      <c r="AJ182" s="4">
        <v>790813</v>
      </c>
      <c r="AK182" s="2" t="s">
        <v>442</v>
      </c>
    </row>
    <row r="183" spans="1:37" ht="15" customHeight="1">
      <c r="A183" s="19" t="s">
        <v>443</v>
      </c>
      <c r="B183" s="17">
        <f t="shared" si="57"/>
        <v>0.68196095444685467</v>
      </c>
      <c r="C183" s="17">
        <f t="shared" si="58"/>
        <v>0.22363592217048536</v>
      </c>
      <c r="D183" s="17">
        <f t="shared" si="59"/>
        <v>0.46683292149012207</v>
      </c>
      <c r="E183" s="17">
        <f t="shared" si="60"/>
        <v>9.0713497352501504E-2</v>
      </c>
      <c r="F183" s="17">
        <f t="shared" si="61"/>
        <v>2.819735481938769</v>
      </c>
      <c r="G183" s="17">
        <f t="shared" si="62"/>
        <v>4.6337662337662335</v>
      </c>
      <c r="H183" s="17">
        <f t="shared" si="63"/>
        <v>1.1050997625533707</v>
      </c>
      <c r="I183" s="4">
        <f>AJ183/9*12</f>
        <v>199118.66666666669</v>
      </c>
      <c r="J183" s="4">
        <f>AI183/9*12</f>
        <v>246100</v>
      </c>
      <c r="K183" s="4">
        <f>AH183/9*12</f>
        <v>527169.33333333337</v>
      </c>
      <c r="L183" s="4">
        <v>2195028000000</v>
      </c>
      <c r="M183" s="4">
        <v>389620000000</v>
      </c>
      <c r="N183" s="4">
        <v>138012</v>
      </c>
      <c r="O183" s="1" t="s">
        <v>486</v>
      </c>
      <c r="P183" s="4">
        <v>2425724921598</v>
      </c>
      <c r="Q183" s="4">
        <v>13254</v>
      </c>
      <c r="R183" s="4">
        <v>62937</v>
      </c>
      <c r="S183" s="4">
        <v>15081</v>
      </c>
      <c r="T183" s="4">
        <v>1351</v>
      </c>
      <c r="U183" s="4">
        <v>0</v>
      </c>
      <c r="V183" s="4">
        <v>80252</v>
      </c>
      <c r="W183" s="16">
        <f t="shared" si="64"/>
        <v>172875</v>
      </c>
      <c r="X183" s="16">
        <f t="shared" si="65"/>
        <v>117894</v>
      </c>
      <c r="Y183" s="4">
        <v>4769</v>
      </c>
      <c r="Z183" s="4">
        <v>102236</v>
      </c>
      <c r="AA183" s="4">
        <v>394</v>
      </c>
      <c r="AB183" s="4">
        <v>0</v>
      </c>
      <c r="AC183" s="4">
        <v>10495</v>
      </c>
      <c r="AD183" s="4">
        <v>0</v>
      </c>
      <c r="AE183" s="3" t="s">
        <v>22</v>
      </c>
      <c r="AF183" s="3" t="s">
        <v>33</v>
      </c>
      <c r="AG183" s="3" t="s">
        <v>34</v>
      </c>
      <c r="AH183" s="4">
        <v>395377</v>
      </c>
      <c r="AI183" s="4">
        <v>184575</v>
      </c>
      <c r="AJ183" s="4">
        <v>149339</v>
      </c>
      <c r="AK183" s="2" t="s">
        <v>444</v>
      </c>
    </row>
    <row r="184" spans="1:37" ht="15" customHeight="1">
      <c r="A184" s="19" t="s">
        <v>445</v>
      </c>
      <c r="B184" s="17">
        <f t="shared" si="57"/>
        <v>0.52955858517922316</v>
      </c>
      <c r="C184" s="17">
        <f t="shared" si="58"/>
        <v>0.20606213693035069</v>
      </c>
      <c r="D184" s="17">
        <f t="shared" si="59"/>
        <v>0.37377618177293825</v>
      </c>
      <c r="E184" s="17">
        <f t="shared" si="60"/>
        <v>0.11453611562180492</v>
      </c>
      <c r="F184" s="17">
        <f t="shared" si="61"/>
        <v>1.0000965372102677</v>
      </c>
      <c r="G184" s="17">
        <f t="shared" si="62"/>
        <v>2.2738549618320612</v>
      </c>
      <c r="H184" s="17">
        <f t="shared" si="63"/>
        <v>0.19106634575208301</v>
      </c>
      <c r="I184" s="4">
        <f>AJ184*1</f>
        <v>990293</v>
      </c>
      <c r="J184" s="4">
        <f>AI184*1</f>
        <v>696964</v>
      </c>
      <c r="K184" s="4">
        <f>AH184*1</f>
        <v>1864656</v>
      </c>
      <c r="L184" s="4">
        <v>8646120000000</v>
      </c>
      <c r="M184" s="4">
        <v>2640960000000</v>
      </c>
      <c r="N184" s="4">
        <v>932283</v>
      </c>
      <c r="O184" s="1" t="s">
        <v>486</v>
      </c>
      <c r="P184" s="4">
        <v>1651982553334</v>
      </c>
      <c r="Q184" s="4">
        <v>301192</v>
      </c>
      <c r="R184" s="4">
        <v>90657</v>
      </c>
      <c r="S184" s="4">
        <v>0</v>
      </c>
      <c r="T184" s="4">
        <v>0</v>
      </c>
      <c r="U184" s="4">
        <v>50134</v>
      </c>
      <c r="V184" s="4">
        <v>283593</v>
      </c>
      <c r="W184" s="16">
        <f t="shared" si="64"/>
        <v>725576</v>
      </c>
      <c r="X184" s="16">
        <f t="shared" si="65"/>
        <v>384235</v>
      </c>
      <c r="Y184" s="4">
        <v>103577</v>
      </c>
      <c r="Z184" s="4">
        <v>0</v>
      </c>
      <c r="AA184" s="4">
        <v>80300</v>
      </c>
      <c r="AB184" s="4">
        <v>200358</v>
      </c>
      <c r="AC184" s="4">
        <v>0</v>
      </c>
      <c r="AD184" s="4">
        <v>0</v>
      </c>
      <c r="AE184" s="3" t="s">
        <v>22</v>
      </c>
      <c r="AF184" s="3" t="s">
        <v>72</v>
      </c>
      <c r="AG184" s="3" t="s">
        <v>24</v>
      </c>
      <c r="AH184" s="4">
        <v>1864656</v>
      </c>
      <c r="AI184" s="4">
        <v>696964</v>
      </c>
      <c r="AJ184" s="4">
        <v>990293</v>
      </c>
      <c r="AK184" s="2" t="s">
        <v>446</v>
      </c>
    </row>
    <row r="185" spans="1:37" ht="15" customHeight="1">
      <c r="A185" s="19" t="s">
        <v>447</v>
      </c>
      <c r="B185" s="17">
        <f t="shared" si="57"/>
        <v>0.59214357877221135</v>
      </c>
      <c r="C185" s="17">
        <f t="shared" si="58"/>
        <v>0.46393726634448801</v>
      </c>
      <c r="D185" s="17">
        <f t="shared" si="59"/>
        <v>0.72747643316797583</v>
      </c>
      <c r="E185" s="17">
        <f t="shared" si="60"/>
        <v>8.6447234475738044E-2</v>
      </c>
      <c r="F185" s="17">
        <f t="shared" si="61"/>
        <v>1.6315469717623154</v>
      </c>
      <c r="G185" s="17">
        <f t="shared" si="62"/>
        <v>5.0558112773302648</v>
      </c>
      <c r="H185" s="17">
        <f t="shared" si="63"/>
        <v>0.69823959297354721</v>
      </c>
      <c r="I185" s="4">
        <f>AJ185*1</f>
        <v>292974</v>
      </c>
      <c r="J185" s="4">
        <f>AI185*1</f>
        <v>1124931</v>
      </c>
      <c r="K185" s="4">
        <f>AH185*1</f>
        <v>1546347</v>
      </c>
      <c r="L185" s="4">
        <v>3389050000000</v>
      </c>
      <c r="M185" s="4">
        <v>559636000000</v>
      </c>
      <c r="N185" s="4">
        <v>587619</v>
      </c>
      <c r="O185" s="1" t="s">
        <v>485</v>
      </c>
      <c r="P185" s="4">
        <v>2366368892567</v>
      </c>
      <c r="Q185" s="4">
        <v>38751</v>
      </c>
      <c r="R185" s="4">
        <v>80634</v>
      </c>
      <c r="S185" s="4">
        <v>0</v>
      </c>
      <c r="T185" s="4">
        <v>0</v>
      </c>
      <c r="U185" s="4">
        <v>85349</v>
      </c>
      <c r="V185" s="4">
        <v>1006810</v>
      </c>
      <c r="W185" s="16">
        <f t="shared" si="64"/>
        <v>1211544</v>
      </c>
      <c r="X185" s="16">
        <f t="shared" si="65"/>
        <v>717408</v>
      </c>
      <c r="Y185" s="4">
        <v>659814</v>
      </c>
      <c r="Z185" s="4">
        <v>0</v>
      </c>
      <c r="AA185" s="4">
        <v>10569</v>
      </c>
      <c r="AB185" s="4">
        <v>47025</v>
      </c>
      <c r="AC185" s="4">
        <v>0</v>
      </c>
      <c r="AD185" s="4">
        <v>0</v>
      </c>
      <c r="AE185" s="3" t="s">
        <v>22</v>
      </c>
      <c r="AF185" s="3" t="s">
        <v>449</v>
      </c>
      <c r="AG185" s="3" t="s">
        <v>24</v>
      </c>
      <c r="AH185" s="4">
        <v>1546347</v>
      </c>
      <c r="AI185" s="4">
        <v>1124931</v>
      </c>
      <c r="AJ185" s="4">
        <v>292974</v>
      </c>
      <c r="AK185" s="2" t="s">
        <v>448</v>
      </c>
    </row>
    <row r="186" spans="1:37" ht="15" customHeight="1">
      <c r="A186" s="19" t="s">
        <v>450</v>
      </c>
      <c r="B186" s="17">
        <f t="shared" si="57"/>
        <v>0.42453909157289721</v>
      </c>
      <c r="C186" s="17">
        <f t="shared" si="58"/>
        <v>0.33654331213873179</v>
      </c>
      <c r="D186" s="17">
        <f t="shared" si="59"/>
        <v>0.46425765830397986</v>
      </c>
      <c r="E186" s="17">
        <f t="shared" si="60"/>
        <v>0.16357385173221248</v>
      </c>
      <c r="F186" s="17">
        <f t="shared" si="61"/>
        <v>1.3852005613691645</v>
      </c>
      <c r="G186" s="17">
        <f t="shared" si="62"/>
        <v>3.1546608456625433</v>
      </c>
      <c r="H186" s="17">
        <f t="shared" si="63"/>
        <v>0.16333784354712097</v>
      </c>
      <c r="I186" s="4">
        <f>AJ186/9*12</f>
        <v>50435380</v>
      </c>
      <c r="J186" s="4">
        <f>AI186/9*12</f>
        <v>40465054.666666672</v>
      </c>
      <c r="K186" s="4">
        <f>AH186/9*12</f>
        <v>87160769.333333328</v>
      </c>
      <c r="L186" s="4">
        <v>308334000000000</v>
      </c>
      <c r="M186" s="4">
        <v>74214000000000</v>
      </c>
      <c r="N186" s="4">
        <v>36542323</v>
      </c>
      <c r="O186" s="1" t="s">
        <v>486</v>
      </c>
      <c r="P186" s="4">
        <v>50362610652258</v>
      </c>
      <c r="Q186" s="4">
        <v>5351166</v>
      </c>
      <c r="R186" s="4">
        <v>16599753</v>
      </c>
      <c r="S186" s="4">
        <v>6541575</v>
      </c>
      <c r="T186" s="4">
        <v>6250224</v>
      </c>
      <c r="U186" s="4">
        <v>0</v>
      </c>
      <c r="V186" s="4">
        <v>34351918</v>
      </c>
      <c r="W186" s="16">
        <f t="shared" si="64"/>
        <v>69094636</v>
      </c>
      <c r="X186" s="16">
        <f t="shared" si="65"/>
        <v>29333374</v>
      </c>
      <c r="Y186" s="4">
        <v>3644799</v>
      </c>
      <c r="Z186" s="4">
        <v>13662298</v>
      </c>
      <c r="AA186" s="4">
        <v>398555</v>
      </c>
      <c r="AB186" s="4">
        <v>863765</v>
      </c>
      <c r="AC186" s="4">
        <v>6445130</v>
      </c>
      <c r="AD186" s="4">
        <v>4318827</v>
      </c>
      <c r="AE186" s="3" t="s">
        <v>22</v>
      </c>
      <c r="AF186" s="3" t="s">
        <v>33</v>
      </c>
      <c r="AG186" s="3" t="s">
        <v>34</v>
      </c>
      <c r="AH186" s="4">
        <v>65370577</v>
      </c>
      <c r="AI186" s="4">
        <v>30348791</v>
      </c>
      <c r="AJ186" s="4">
        <v>37826535</v>
      </c>
      <c r="AK186" s="2" t="s">
        <v>451</v>
      </c>
    </row>
    <row r="187" spans="1:37" ht="15" customHeight="1">
      <c r="A187" s="19" t="s">
        <v>452</v>
      </c>
      <c r="B187" s="17">
        <f t="shared" si="57"/>
        <v>0.57401782164582926</v>
      </c>
      <c r="C187" s="17">
        <f t="shared" si="58"/>
        <v>0.7936451287900026</v>
      </c>
      <c r="D187" s="17">
        <f t="shared" si="59"/>
        <v>0.57663151066209573</v>
      </c>
      <c r="E187" s="17">
        <f t="shared" si="60"/>
        <v>0.14147553614999359</v>
      </c>
      <c r="F187" s="17">
        <f t="shared" si="61"/>
        <v>0.4642952713598606</v>
      </c>
      <c r="G187" s="17">
        <f t="shared" si="62"/>
        <v>0.48615946011970196</v>
      </c>
      <c r="H187" s="17">
        <f t="shared" si="63"/>
        <v>0.41497979073558494</v>
      </c>
      <c r="I187" s="4">
        <f>AJ187*1</f>
        <v>550835</v>
      </c>
      <c r="J187" s="4">
        <f>AI187*1</f>
        <v>1205334</v>
      </c>
      <c r="K187" s="4">
        <f>AH187*1</f>
        <v>2090302</v>
      </c>
      <c r="L187" s="4">
        <v>3893500000000</v>
      </c>
      <c r="M187" s="4">
        <v>2619840000000</v>
      </c>
      <c r="N187" s="4">
        <v>1427514</v>
      </c>
      <c r="O187" s="1" t="s">
        <v>486</v>
      </c>
      <c r="P187" s="4">
        <v>1615723815229</v>
      </c>
      <c r="Q187" s="4">
        <v>400771</v>
      </c>
      <c r="R187" s="4">
        <v>1058440</v>
      </c>
      <c r="S187" s="4">
        <v>0</v>
      </c>
      <c r="T187" s="4">
        <v>0</v>
      </c>
      <c r="U187" s="4">
        <v>722370</v>
      </c>
      <c r="V187" s="4">
        <v>708500</v>
      </c>
      <c r="W187" s="16">
        <f t="shared" si="64"/>
        <v>2890081</v>
      </c>
      <c r="X187" s="16">
        <f t="shared" si="65"/>
        <v>1658958</v>
      </c>
      <c r="Y187" s="4">
        <v>608926</v>
      </c>
      <c r="Z187" s="4">
        <v>0</v>
      </c>
      <c r="AA187" s="4">
        <v>18409</v>
      </c>
      <c r="AB187" s="4">
        <v>1031623</v>
      </c>
      <c r="AC187" s="4">
        <v>0</v>
      </c>
      <c r="AD187" s="4">
        <v>0</v>
      </c>
      <c r="AE187" s="3" t="s">
        <v>22</v>
      </c>
      <c r="AF187" s="3" t="s">
        <v>454</v>
      </c>
      <c r="AG187" s="3" t="s">
        <v>24</v>
      </c>
      <c r="AH187" s="4">
        <v>2090302</v>
      </c>
      <c r="AI187" s="4">
        <v>1205334</v>
      </c>
      <c r="AJ187" s="4">
        <v>550835</v>
      </c>
      <c r="AK187" s="2" t="s">
        <v>453</v>
      </c>
    </row>
    <row r="188" spans="1:37" ht="15" customHeight="1">
      <c r="A188" s="19" t="s">
        <v>455</v>
      </c>
      <c r="B188" s="17">
        <f t="shared" si="57"/>
        <v>0.51274959773668027</v>
      </c>
      <c r="C188" s="17">
        <f t="shared" si="58"/>
        <v>0.36656338285414564</v>
      </c>
      <c r="D188" s="17">
        <f t="shared" si="59"/>
        <v>0.60948064613947239</v>
      </c>
      <c r="E188" s="17">
        <f t="shared" si="60"/>
        <v>0.18132972124299174</v>
      </c>
      <c r="F188" s="17">
        <f t="shared" si="61"/>
        <v>1.5693923173389137</v>
      </c>
      <c r="G188" s="17">
        <f t="shared" si="62"/>
        <v>1.6836480228001425</v>
      </c>
      <c r="H188" s="17">
        <f t="shared" si="63"/>
        <v>0.13341826739233517</v>
      </c>
      <c r="I188" s="4">
        <f>AJ188*2</f>
        <v>1858794</v>
      </c>
      <c r="J188" s="4">
        <f>AI188*2</f>
        <v>4164552</v>
      </c>
      <c r="K188" s="4">
        <f>AH188*2</f>
        <v>6832952</v>
      </c>
      <c r="L188" s="4">
        <v>10250906400000</v>
      </c>
      <c r="M188" s="4">
        <v>3819765600000</v>
      </c>
      <c r="N188" s="4">
        <v>2659365</v>
      </c>
      <c r="O188" s="1" t="s">
        <v>487</v>
      </c>
      <c r="P188" s="4">
        <v>1367658171089</v>
      </c>
      <c r="Q188" s="4">
        <v>239245</v>
      </c>
      <c r="R188" s="4">
        <v>2582742</v>
      </c>
      <c r="S188" s="4">
        <v>0</v>
      </c>
      <c r="T188" s="4">
        <v>514953</v>
      </c>
      <c r="U188" s="4">
        <v>0</v>
      </c>
      <c r="V188" s="4">
        <v>1547920</v>
      </c>
      <c r="W188" s="16">
        <f t="shared" si="64"/>
        <v>4884860</v>
      </c>
      <c r="X188" s="16">
        <f t="shared" si="65"/>
        <v>2504710</v>
      </c>
      <c r="Y188" s="4">
        <v>1170652</v>
      </c>
      <c r="Z188" s="4">
        <v>0</v>
      </c>
      <c r="AA188" s="4">
        <v>501843</v>
      </c>
      <c r="AB188" s="4">
        <v>832215</v>
      </c>
      <c r="AC188" s="4">
        <v>0</v>
      </c>
      <c r="AD188" s="4">
        <v>0</v>
      </c>
      <c r="AE188" s="3" t="s">
        <v>40</v>
      </c>
      <c r="AF188" s="3" t="s">
        <v>76</v>
      </c>
      <c r="AG188" s="3" t="s">
        <v>42</v>
      </c>
      <c r="AH188" s="4">
        <v>3416476</v>
      </c>
      <c r="AI188" s="4">
        <v>2082276</v>
      </c>
      <c r="AJ188" s="4">
        <v>929397</v>
      </c>
      <c r="AK188" s="2" t="s">
        <v>456</v>
      </c>
    </row>
    <row r="189" spans="1:37" ht="15" customHeight="1">
      <c r="A189" s="19" t="s">
        <v>457</v>
      </c>
      <c r="B189" s="17">
        <f t="shared" si="57"/>
        <v>0.42598127458031104</v>
      </c>
      <c r="C189" s="17">
        <f t="shared" si="58"/>
        <v>0.23217756386408619</v>
      </c>
      <c r="D189" s="17">
        <f t="shared" si="59"/>
        <v>0.75391131731203143</v>
      </c>
      <c r="E189" s="17">
        <f t="shared" si="60"/>
        <v>0.15121833201046533</v>
      </c>
      <c r="F189" s="17">
        <f t="shared" si="61"/>
        <v>0.70523761524311535</v>
      </c>
      <c r="G189" s="17">
        <f t="shared" si="62"/>
        <v>1.6382038157282457</v>
      </c>
      <c r="H189" s="17">
        <f t="shared" si="63"/>
        <v>0.10996685957306641</v>
      </c>
      <c r="I189" s="4">
        <f>AJ189/9*12</f>
        <v>3429329.333333333</v>
      </c>
      <c r="J189" s="4">
        <f>AI189/9*12</f>
        <v>14382777.333333332</v>
      </c>
      <c r="K189" s="4">
        <f>AH189/9*12</f>
        <v>19077545.333333336</v>
      </c>
      <c r="L189" s="4">
        <v>22678000000000</v>
      </c>
      <c r="M189" s="4">
        <v>8596000000000</v>
      </c>
      <c r="N189" s="4">
        <v>11187617</v>
      </c>
      <c r="O189" s="1" t="s">
        <v>486</v>
      </c>
      <c r="P189" s="4">
        <v>2493828441398</v>
      </c>
      <c r="Q189" s="4">
        <v>704981</v>
      </c>
      <c r="R189" s="4">
        <v>4956122</v>
      </c>
      <c r="S189" s="4">
        <v>514727</v>
      </c>
      <c r="T189" s="4">
        <v>167662</v>
      </c>
      <c r="U189" s="4">
        <v>0</v>
      </c>
      <c r="V189" s="4">
        <v>4054566</v>
      </c>
      <c r="W189" s="16">
        <f t="shared" si="64"/>
        <v>10398058</v>
      </c>
      <c r="X189" s="16">
        <f t="shared" si="65"/>
        <v>4429378</v>
      </c>
      <c r="Y189" s="4">
        <v>915443</v>
      </c>
      <c r="Z189" s="4">
        <v>1063082</v>
      </c>
      <c r="AA189" s="4">
        <v>383432</v>
      </c>
      <c r="AB189" s="4">
        <v>2067421</v>
      </c>
      <c r="AC189" s="4">
        <v>0</v>
      </c>
      <c r="AD189" s="4">
        <v>0</v>
      </c>
      <c r="AE189" s="3" t="s">
        <v>22</v>
      </c>
      <c r="AF189" s="3" t="s">
        <v>33</v>
      </c>
      <c r="AG189" s="3" t="s">
        <v>34</v>
      </c>
      <c r="AH189" s="4">
        <v>14308159</v>
      </c>
      <c r="AI189" s="4">
        <v>10787083</v>
      </c>
      <c r="AJ189" s="4">
        <v>2571997</v>
      </c>
      <c r="AK189" s="2" t="s">
        <v>458</v>
      </c>
    </row>
    <row r="190" spans="1:37" ht="15" customHeight="1">
      <c r="A190" s="19" t="s">
        <v>459</v>
      </c>
      <c r="B190" s="17">
        <f t="shared" si="57"/>
        <v>0.67832758954061034</v>
      </c>
      <c r="C190" s="17">
        <f t="shared" si="58"/>
        <v>0.41807964682334869</v>
      </c>
      <c r="D190" s="17">
        <f t="shared" si="59"/>
        <v>0.65732298623650176</v>
      </c>
      <c r="E190" s="17">
        <f t="shared" si="60"/>
        <v>0.12106446309034614</v>
      </c>
      <c r="F190" s="17">
        <f t="shared" si="61"/>
        <v>0.62469865622124654</v>
      </c>
      <c r="G190" s="17">
        <f t="shared" si="62"/>
        <v>1.7609216780326513</v>
      </c>
      <c r="H190" s="17">
        <f t="shared" si="63"/>
        <v>7.1752449020441464E-2</v>
      </c>
      <c r="I190" s="4">
        <f>AJ190/9*12</f>
        <v>6469733.333333334</v>
      </c>
      <c r="J190" s="4">
        <f>AI190/9*12</f>
        <v>14065110.666666666</v>
      </c>
      <c r="K190" s="4">
        <f>AH190/9*12</f>
        <v>21397564</v>
      </c>
      <c r="L190" s="4">
        <v>53440400000000</v>
      </c>
      <c r="M190" s="4">
        <v>19356000000000</v>
      </c>
      <c r="N190" s="4">
        <v>13170174</v>
      </c>
      <c r="O190" s="1" t="s">
        <v>486</v>
      </c>
      <c r="P190" s="4">
        <v>3834479576632</v>
      </c>
      <c r="Q190" s="4">
        <v>930619</v>
      </c>
      <c r="R190" s="4">
        <v>2747747</v>
      </c>
      <c r="S190" s="4">
        <v>959165</v>
      </c>
      <c r="T190" s="4">
        <v>3535910</v>
      </c>
      <c r="U190" s="4">
        <v>0</v>
      </c>
      <c r="V190" s="4">
        <v>5014709</v>
      </c>
      <c r="W190" s="16">
        <f t="shared" si="64"/>
        <v>13188150</v>
      </c>
      <c r="X190" s="16">
        <f t="shared" si="65"/>
        <v>8945886</v>
      </c>
      <c r="Y190" s="4">
        <v>451365</v>
      </c>
      <c r="Z190" s="4">
        <v>2916659</v>
      </c>
      <c r="AA190" s="4">
        <v>163312</v>
      </c>
      <c r="AB190" s="4">
        <v>4699394</v>
      </c>
      <c r="AC190" s="4">
        <v>715156</v>
      </c>
      <c r="AD190" s="4">
        <v>0</v>
      </c>
      <c r="AE190" s="3" t="s">
        <v>22</v>
      </c>
      <c r="AF190" s="3" t="s">
        <v>33</v>
      </c>
      <c r="AG190" s="3" t="s">
        <v>34</v>
      </c>
      <c r="AH190" s="4">
        <v>16048173</v>
      </c>
      <c r="AI190" s="4">
        <v>10548833</v>
      </c>
      <c r="AJ190" s="4">
        <v>4852300</v>
      </c>
      <c r="AK190" s="2" t="s">
        <v>460</v>
      </c>
    </row>
    <row r="191" spans="1:37" ht="15" customHeight="1">
      <c r="A191" s="19" t="s">
        <v>461</v>
      </c>
      <c r="B191" s="17">
        <f t="shared" si="57"/>
        <v>0.56586152412083612</v>
      </c>
      <c r="C191" s="17">
        <f t="shared" si="58"/>
        <v>0.28239411609172566</v>
      </c>
      <c r="D191" s="17">
        <f t="shared" si="59"/>
        <v>0.70915236810828264</v>
      </c>
      <c r="E191" s="17">
        <f t="shared" si="60"/>
        <v>0.14337368467986444</v>
      </c>
      <c r="F191" s="17">
        <f t="shared" si="61"/>
        <v>1.3211438542528207</v>
      </c>
      <c r="G191" s="17">
        <f t="shared" si="62"/>
        <v>2.5942307692307693</v>
      </c>
      <c r="H191" s="17">
        <f t="shared" si="63"/>
        <v>6.1074019679329412E-2</v>
      </c>
      <c r="I191" s="4">
        <f>AJ191*1</f>
        <v>3215585</v>
      </c>
      <c r="J191" s="4">
        <f>AI191*1</f>
        <v>10878403</v>
      </c>
      <c r="K191" s="4">
        <f>AH191*1</f>
        <v>15340008</v>
      </c>
      <c r="L191" s="5">
        <v>22428000000000</v>
      </c>
      <c r="M191" s="4">
        <v>6240000000000</v>
      </c>
      <c r="N191" s="4">
        <v>6608814</v>
      </c>
      <c r="O191" s="1" t="s">
        <v>486</v>
      </c>
      <c r="P191" s="4">
        <v>1369768113368</v>
      </c>
      <c r="Q191" s="4">
        <v>218323</v>
      </c>
      <c r="R191" s="4">
        <v>3806019</v>
      </c>
      <c r="S191" s="4">
        <v>0</v>
      </c>
      <c r="T191" s="4">
        <v>0</v>
      </c>
      <c r="U191" s="4">
        <v>1039793</v>
      </c>
      <c r="V191" s="4">
        <v>2591321</v>
      </c>
      <c r="W191" s="16">
        <f t="shared" si="64"/>
        <v>7655456</v>
      </c>
      <c r="X191" s="16">
        <f t="shared" si="65"/>
        <v>4331928</v>
      </c>
      <c r="Y191" s="4">
        <v>1602118</v>
      </c>
      <c r="Z191" s="4">
        <v>0</v>
      </c>
      <c r="AA191" s="4">
        <v>310341</v>
      </c>
      <c r="AB191" s="4">
        <v>2419469</v>
      </c>
      <c r="AC191" s="4">
        <v>0</v>
      </c>
      <c r="AD191" s="4">
        <v>0</v>
      </c>
      <c r="AE191" s="1" t="s">
        <v>22</v>
      </c>
      <c r="AF191" s="1" t="s">
        <v>237</v>
      </c>
      <c r="AG191" s="1" t="s">
        <v>24</v>
      </c>
      <c r="AH191" s="5">
        <v>15340008</v>
      </c>
      <c r="AI191" s="5">
        <v>10878403</v>
      </c>
      <c r="AJ191" s="5">
        <v>3215585</v>
      </c>
      <c r="AK191" s="1" t="s">
        <v>462</v>
      </c>
    </row>
    <row r="192" spans="1:37" ht="15" customHeight="1">
      <c r="A192" s="19" t="s">
        <v>463</v>
      </c>
      <c r="B192" s="17">
        <f t="shared" si="57"/>
        <v>0.74106622386612475</v>
      </c>
      <c r="C192" s="17">
        <f t="shared" si="58"/>
        <v>0.19190042705612442</v>
      </c>
      <c r="D192" s="17">
        <f t="shared" si="59"/>
        <v>0.91475966975362943</v>
      </c>
      <c r="E192" s="17">
        <f t="shared" si="60"/>
        <v>2.5930078531554546E-2</v>
      </c>
      <c r="F192" s="17">
        <f t="shared" si="61"/>
        <v>0.56528314241560629</v>
      </c>
      <c r="G192" s="17">
        <f t="shared" si="62"/>
        <v>1.7236180904522613</v>
      </c>
      <c r="H192" s="17">
        <f t="shared" si="63"/>
        <v>0.14175649701562351</v>
      </c>
      <c r="I192" s="4">
        <f>AJ192*1</f>
        <v>438488</v>
      </c>
      <c r="J192" s="4">
        <f>AI192*1</f>
        <v>19767779</v>
      </c>
      <c r="K192" s="4">
        <f>AH192*1</f>
        <v>21609806</v>
      </c>
      <c r="L192" s="4">
        <v>16910400000000</v>
      </c>
      <c r="M192" s="4">
        <v>6208800000000</v>
      </c>
      <c r="N192" s="4">
        <v>13805685</v>
      </c>
      <c r="O192" s="1" t="s">
        <v>486</v>
      </c>
      <c r="P192" s="4">
        <v>2397159067133</v>
      </c>
      <c r="Q192" s="4">
        <v>667791</v>
      </c>
      <c r="R192" s="4">
        <v>2526049</v>
      </c>
      <c r="S192" s="4">
        <v>0</v>
      </c>
      <c r="T192" s="4">
        <v>0</v>
      </c>
      <c r="U192" s="4">
        <v>738508</v>
      </c>
      <c r="V192" s="4">
        <v>1663550</v>
      </c>
      <c r="W192" s="16">
        <f t="shared" si="64"/>
        <v>5595898</v>
      </c>
      <c r="X192" s="16">
        <f t="shared" si="65"/>
        <v>4146931</v>
      </c>
      <c r="Y192" s="4">
        <v>924851</v>
      </c>
      <c r="Z192" s="4">
        <v>0</v>
      </c>
      <c r="AA192" s="4">
        <v>2618488</v>
      </c>
      <c r="AB192" s="4">
        <v>603592</v>
      </c>
      <c r="AC192" s="4">
        <v>0</v>
      </c>
      <c r="AD192" s="4">
        <v>0</v>
      </c>
      <c r="AE192" s="3" t="s">
        <v>22</v>
      </c>
      <c r="AF192" s="3" t="s">
        <v>48</v>
      </c>
      <c r="AG192" s="3" t="s">
        <v>24</v>
      </c>
      <c r="AH192" s="4">
        <v>21609806</v>
      </c>
      <c r="AI192" s="4">
        <v>19767779</v>
      </c>
      <c r="AJ192" s="4">
        <v>438488</v>
      </c>
      <c r="AK192" s="2" t="s">
        <v>464</v>
      </c>
    </row>
    <row r="193" spans="1:37" ht="15" customHeight="1">
      <c r="A193" s="19" t="s">
        <v>465</v>
      </c>
      <c r="B193" s="17">
        <f t="shared" si="57"/>
        <v>0.53517770333031711</v>
      </c>
      <c r="C193" s="17">
        <f t="shared" si="58"/>
        <v>0.27404454223044128</v>
      </c>
      <c r="D193" s="17">
        <f t="shared" si="59"/>
        <v>0.59214892452641399</v>
      </c>
      <c r="E193" s="17">
        <f t="shared" si="60"/>
        <v>0.24232211698653361</v>
      </c>
      <c r="F193" s="17">
        <f t="shared" si="61"/>
        <v>1.3487141962945413</v>
      </c>
      <c r="G193" s="17">
        <f t="shared" si="62"/>
        <v>3.9457511380880121</v>
      </c>
      <c r="H193" s="17">
        <f t="shared" si="63"/>
        <v>0.28083120996514194</v>
      </c>
      <c r="I193" s="4">
        <f>AJ193/9*12</f>
        <v>9951333.3333333321</v>
      </c>
      <c r="J193" s="4">
        <f>AI193/9*12</f>
        <v>16285238.666666668</v>
      </c>
      <c r="K193" s="4">
        <f>AH193/9*12</f>
        <v>27501930.666666664</v>
      </c>
      <c r="L193" s="4">
        <v>41066550000000</v>
      </c>
      <c r="M193" s="4">
        <v>8303400000000</v>
      </c>
      <c r="N193" s="4">
        <v>11709356</v>
      </c>
      <c r="O193" s="1" t="s">
        <v>486</v>
      </c>
      <c r="P193" s="4">
        <v>11532768925594</v>
      </c>
      <c r="Q193" s="4">
        <v>2405877</v>
      </c>
      <c r="R193" s="4">
        <v>973129</v>
      </c>
      <c r="S193" s="4">
        <v>2427899</v>
      </c>
      <c r="T193" s="4">
        <v>2479586</v>
      </c>
      <c r="U193" s="4">
        <v>0</v>
      </c>
      <c r="V193" s="4">
        <v>5796222</v>
      </c>
      <c r="W193" s="16">
        <f t="shared" si="64"/>
        <v>14082713</v>
      </c>
      <c r="X193" s="16">
        <f t="shared" si="65"/>
        <v>7536754</v>
      </c>
      <c r="Y193" s="4">
        <v>4500159</v>
      </c>
      <c r="Z193" s="4">
        <v>1557656</v>
      </c>
      <c r="AA193" s="4">
        <v>1478939</v>
      </c>
      <c r="AB193" s="4">
        <v>0</v>
      </c>
      <c r="AC193" s="4">
        <v>0</v>
      </c>
      <c r="AD193" s="4">
        <v>0</v>
      </c>
      <c r="AE193" s="3" t="s">
        <v>22</v>
      </c>
      <c r="AF193" s="3" t="s">
        <v>33</v>
      </c>
      <c r="AG193" s="3" t="s">
        <v>34</v>
      </c>
      <c r="AH193" s="4">
        <v>20626448</v>
      </c>
      <c r="AI193" s="4">
        <v>12213929</v>
      </c>
      <c r="AJ193" s="4">
        <v>7463500</v>
      </c>
      <c r="AK193" s="2" t="s">
        <v>466</v>
      </c>
    </row>
    <row r="194" spans="1:37" ht="15" customHeight="1">
      <c r="A194" s="19" t="s">
        <v>467</v>
      </c>
      <c r="B194" s="17">
        <f t="shared" ref="B194:B200" si="66">X194/W194</f>
        <v>0.47822020620473088</v>
      </c>
      <c r="C194" s="17">
        <f t="shared" ref="C194:C200" si="67">X194/K194</f>
        <v>0.23831418385074776</v>
      </c>
      <c r="D194" s="17">
        <f t="shared" ref="D194:D200" si="68">J194/K194</f>
        <v>0.73102431225422138</v>
      </c>
      <c r="E194" s="17">
        <f t="shared" ref="E194:E200" si="69">(I194*1000000)/L194</f>
        <v>6.5668681152236327E-2</v>
      </c>
      <c r="F194" s="17">
        <f t="shared" ref="F194:F200" si="70">(K194-N194)/N194</f>
        <v>6.4618311423810404</v>
      </c>
      <c r="G194" s="17">
        <f t="shared" ref="G194:G200" si="71">(L194-M194)/M194</f>
        <v>3.6450739835294117</v>
      </c>
      <c r="H194" s="17">
        <f t="shared" ref="H194:H200" si="72">P194/L194</f>
        <v>0.29905614332321179</v>
      </c>
      <c r="I194" s="4">
        <f>AJ194*1</f>
        <v>518561</v>
      </c>
      <c r="J194" s="4">
        <f>AI194*1</f>
        <v>1767676</v>
      </c>
      <c r="K194" s="4">
        <f>AH194*1</f>
        <v>2418081</v>
      </c>
      <c r="L194" s="4">
        <v>7896625772000</v>
      </c>
      <c r="M194" s="4">
        <v>1700000000000</v>
      </c>
      <c r="N194" s="4">
        <v>324060</v>
      </c>
      <c r="O194" s="1" t="s">
        <v>486</v>
      </c>
      <c r="P194" s="4">
        <v>2361534448641</v>
      </c>
      <c r="Q194" s="4">
        <v>4853</v>
      </c>
      <c r="R194" s="4">
        <v>412630</v>
      </c>
      <c r="S194" s="4">
        <v>0</v>
      </c>
      <c r="T194" s="4">
        <v>0</v>
      </c>
      <c r="U194" s="4">
        <v>313063</v>
      </c>
      <c r="V194" s="4">
        <v>474470</v>
      </c>
      <c r="W194" s="16">
        <f t="shared" ref="W194:W200" si="73">V194+U194+T194+S194+R194+Q194</f>
        <v>1205016</v>
      </c>
      <c r="X194" s="16">
        <f t="shared" ref="X194:X200" si="74">Y194+Z194+AA194+AB194+AC194+AD194</f>
        <v>576263</v>
      </c>
      <c r="Y194" s="4">
        <v>444263</v>
      </c>
      <c r="Z194" s="4">
        <v>0</v>
      </c>
      <c r="AA194" s="4">
        <v>28273</v>
      </c>
      <c r="AB194" s="4">
        <v>90430</v>
      </c>
      <c r="AC194" s="4">
        <v>0</v>
      </c>
      <c r="AD194" s="4">
        <v>13297</v>
      </c>
      <c r="AE194" s="3" t="s">
        <v>22</v>
      </c>
      <c r="AF194" s="3" t="s">
        <v>256</v>
      </c>
      <c r="AG194" s="3" t="s">
        <v>24</v>
      </c>
      <c r="AH194" s="4">
        <v>2418081</v>
      </c>
      <c r="AI194" s="4">
        <v>1767676</v>
      </c>
      <c r="AJ194" s="4">
        <v>518561</v>
      </c>
      <c r="AK194" s="2" t="s">
        <v>468</v>
      </c>
    </row>
    <row r="195" spans="1:37" ht="15" customHeight="1">
      <c r="A195" s="19" t="s">
        <v>469</v>
      </c>
      <c r="B195" s="17">
        <f t="shared" si="66"/>
        <v>0.72392626543516858</v>
      </c>
      <c r="C195" s="17">
        <f t="shared" si="67"/>
        <v>1.06050972576642</v>
      </c>
      <c r="D195" s="17">
        <f t="shared" si="68"/>
        <v>0.58124714953359635</v>
      </c>
      <c r="E195" s="17">
        <f t="shared" si="69"/>
        <v>0.14462924959821979</v>
      </c>
      <c r="F195" s="17">
        <f t="shared" si="70"/>
        <v>1.2561564043041356</v>
      </c>
      <c r="G195" s="17">
        <f t="shared" si="71"/>
        <v>1.4044349325248202</v>
      </c>
      <c r="H195" s="17">
        <f t="shared" si="72"/>
        <v>0.32543511092718508</v>
      </c>
      <c r="I195" s="4">
        <f>AJ195*1</f>
        <v>584953</v>
      </c>
      <c r="J195" s="4">
        <f>AI195*1</f>
        <v>1164853</v>
      </c>
      <c r="K195" s="4">
        <f>AH195*1</f>
        <v>2004058</v>
      </c>
      <c r="L195" s="5">
        <v>4044500000000</v>
      </c>
      <c r="M195" s="4">
        <v>1682100000000</v>
      </c>
      <c r="N195" s="4">
        <v>888262</v>
      </c>
      <c r="O195" s="1" t="s">
        <v>486</v>
      </c>
      <c r="P195" s="4">
        <v>1316222306145</v>
      </c>
      <c r="Q195" s="4">
        <v>29405</v>
      </c>
      <c r="R195" s="4">
        <v>1482076</v>
      </c>
      <c r="S195" s="4">
        <v>0</v>
      </c>
      <c r="T195" s="4">
        <v>477326</v>
      </c>
      <c r="U195" s="4">
        <v>0</v>
      </c>
      <c r="V195" s="4">
        <v>947021</v>
      </c>
      <c r="W195" s="16">
        <f t="shared" si="73"/>
        <v>2935828</v>
      </c>
      <c r="X195" s="16">
        <f t="shared" si="74"/>
        <v>2125323</v>
      </c>
      <c r="Y195" s="4">
        <v>345491</v>
      </c>
      <c r="Z195" s="4">
        <v>0</v>
      </c>
      <c r="AA195" s="4">
        <v>1269420</v>
      </c>
      <c r="AB195" s="4">
        <v>484138</v>
      </c>
      <c r="AC195" s="4">
        <v>0</v>
      </c>
      <c r="AD195" s="4">
        <v>26274</v>
      </c>
      <c r="AE195" s="1" t="s">
        <v>22</v>
      </c>
      <c r="AF195" s="1" t="s">
        <v>391</v>
      </c>
      <c r="AG195" s="1" t="s">
        <v>24</v>
      </c>
      <c r="AH195" s="5">
        <v>2004058</v>
      </c>
      <c r="AI195" s="5">
        <v>1164853</v>
      </c>
      <c r="AJ195" s="5">
        <v>584953</v>
      </c>
      <c r="AK195" s="1" t="s">
        <v>470</v>
      </c>
    </row>
    <row r="196" spans="1:37" ht="15" customHeight="1">
      <c r="A196" s="19" t="s">
        <v>471</v>
      </c>
      <c r="B196" s="17">
        <f t="shared" si="66"/>
        <v>0.82585085559133675</v>
      </c>
      <c r="C196" s="17">
        <f t="shared" si="67"/>
        <v>0.33458941869597364</v>
      </c>
      <c r="D196" s="17">
        <f t="shared" si="68"/>
        <v>0.48629818085071003</v>
      </c>
      <c r="E196" s="17">
        <f t="shared" si="69"/>
        <v>9.153971962616822E-2</v>
      </c>
      <c r="F196" s="17">
        <f t="shared" si="70"/>
        <v>2.8131549490185366</v>
      </c>
      <c r="G196" s="17">
        <f t="shared" si="71"/>
        <v>5.1939218523878434</v>
      </c>
      <c r="H196" s="17">
        <f t="shared" si="72"/>
        <v>0.38311093609053737</v>
      </c>
      <c r="I196" s="4">
        <f>AJ196*2</f>
        <v>626864</v>
      </c>
      <c r="J196" s="4">
        <f>AI196*2</f>
        <v>760370</v>
      </c>
      <c r="K196" s="4">
        <f>AH196*2</f>
        <v>1563588</v>
      </c>
      <c r="L196" s="4">
        <v>6848000000000</v>
      </c>
      <c r="M196" s="4">
        <v>1105600000000</v>
      </c>
      <c r="N196" s="4">
        <v>410051</v>
      </c>
      <c r="O196" s="1" t="s">
        <v>487</v>
      </c>
      <c r="P196" s="4">
        <v>2623543690348</v>
      </c>
      <c r="Q196" s="4">
        <v>181144</v>
      </c>
      <c r="R196" s="4">
        <v>222186</v>
      </c>
      <c r="S196" s="4">
        <v>36516</v>
      </c>
      <c r="T196" s="4">
        <v>48778</v>
      </c>
      <c r="U196" s="4">
        <v>0</v>
      </c>
      <c r="V196" s="4">
        <v>144856</v>
      </c>
      <c r="W196" s="16">
        <f t="shared" si="73"/>
        <v>633480</v>
      </c>
      <c r="X196" s="16">
        <f t="shared" si="74"/>
        <v>523160</v>
      </c>
      <c r="Y196" s="4">
        <v>35399</v>
      </c>
      <c r="Z196" s="4">
        <v>86097</v>
      </c>
      <c r="AA196" s="4">
        <v>13814</v>
      </c>
      <c r="AB196" s="4">
        <v>160250</v>
      </c>
      <c r="AC196" s="4">
        <v>291</v>
      </c>
      <c r="AD196" s="4">
        <v>227309</v>
      </c>
      <c r="AE196" s="3" t="s">
        <v>473</v>
      </c>
      <c r="AF196" s="3" t="s">
        <v>22</v>
      </c>
      <c r="AG196" s="3" t="s">
        <v>42</v>
      </c>
      <c r="AH196" s="4">
        <v>781794</v>
      </c>
      <c r="AI196" s="4">
        <v>380185</v>
      </c>
      <c r="AJ196" s="4">
        <v>313432</v>
      </c>
      <c r="AK196" s="2" t="s">
        <v>472</v>
      </c>
    </row>
    <row r="197" spans="1:37" ht="15" customHeight="1">
      <c r="A197" s="19" t="s">
        <v>474</v>
      </c>
      <c r="B197" s="17">
        <f t="shared" si="66"/>
        <v>1.3002778570852156</v>
      </c>
      <c r="C197" s="17">
        <f t="shared" si="67"/>
        <v>4.5953746604625385</v>
      </c>
      <c r="D197" s="17">
        <f t="shared" si="68"/>
        <v>0.47091464154000096</v>
      </c>
      <c r="E197" s="17">
        <f t="shared" si="69"/>
        <v>6.380658059706551E-2</v>
      </c>
      <c r="F197" s="17">
        <f t="shared" si="70"/>
        <v>2.3241162127683781</v>
      </c>
      <c r="G197" s="17">
        <f t="shared" si="71"/>
        <v>1.1859999999999999</v>
      </c>
      <c r="H197" s="17">
        <f t="shared" si="72"/>
        <v>0.19240616959632001</v>
      </c>
      <c r="I197" s="4">
        <f>AJ197/9*12</f>
        <v>627665.33333333337</v>
      </c>
      <c r="J197" s="4">
        <f>AI197/9*12</f>
        <v>761193.33333333337</v>
      </c>
      <c r="K197" s="4">
        <f>AH197/9*12</f>
        <v>1616414.6666666665</v>
      </c>
      <c r="L197" s="4">
        <v>9837000000000</v>
      </c>
      <c r="M197" s="4">
        <v>4500000000000</v>
      </c>
      <c r="N197" s="4">
        <v>486269</v>
      </c>
      <c r="O197" s="1" t="s">
        <v>486</v>
      </c>
      <c r="P197" s="4">
        <v>1892699490319</v>
      </c>
      <c r="Q197" s="4">
        <v>236278</v>
      </c>
      <c r="R197" s="4">
        <v>5339491</v>
      </c>
      <c r="S197" s="4">
        <v>23733</v>
      </c>
      <c r="T197" s="4">
        <v>2645</v>
      </c>
      <c r="U197" s="4">
        <v>0</v>
      </c>
      <c r="V197" s="4">
        <v>110502</v>
      </c>
      <c r="W197" s="16">
        <f t="shared" si="73"/>
        <v>5712649</v>
      </c>
      <c r="X197" s="16">
        <f t="shared" si="74"/>
        <v>7428031</v>
      </c>
      <c r="Y197" s="4">
        <v>97365</v>
      </c>
      <c r="Z197" s="4">
        <v>55057</v>
      </c>
      <c r="AA197" s="4">
        <v>0</v>
      </c>
      <c r="AB197" s="4">
        <v>0</v>
      </c>
      <c r="AC197" s="4">
        <v>7275609</v>
      </c>
      <c r="AD197" s="4">
        <v>0</v>
      </c>
      <c r="AE197" s="3" t="s">
        <v>22</v>
      </c>
      <c r="AF197" s="3" t="s">
        <v>476</v>
      </c>
      <c r="AG197" s="3" t="s">
        <v>34</v>
      </c>
      <c r="AH197" s="4">
        <v>1212311</v>
      </c>
      <c r="AI197" s="4">
        <v>570895</v>
      </c>
      <c r="AJ197" s="4">
        <v>470749</v>
      </c>
      <c r="AK197" s="2" t="s">
        <v>475</v>
      </c>
    </row>
    <row r="198" spans="1:37" ht="15" customHeight="1">
      <c r="A198" s="19" t="s">
        <v>479</v>
      </c>
      <c r="B198" s="17">
        <f t="shared" si="66"/>
        <v>0.79827889291577614</v>
      </c>
      <c r="C198" s="17">
        <f t="shared" si="67"/>
        <v>3.3004362338213284</v>
      </c>
      <c r="D198" s="17">
        <f t="shared" si="68"/>
        <v>0.41563397981317984</v>
      </c>
      <c r="E198" s="17">
        <f t="shared" si="69"/>
        <v>0.22986853701527615</v>
      </c>
      <c r="F198" s="17">
        <f t="shared" si="70"/>
        <v>0.61653580800264995</v>
      </c>
      <c r="G198" s="17">
        <f t="shared" si="71"/>
        <v>0.60188235294117642</v>
      </c>
      <c r="H198" s="17">
        <f t="shared" si="72"/>
        <v>0.52081029128672152</v>
      </c>
      <c r="I198" s="4">
        <f>AJ198*1</f>
        <v>312989</v>
      </c>
      <c r="J198" s="4">
        <f>AI198*1</f>
        <v>259632</v>
      </c>
      <c r="K198" s="4">
        <f>AH198*1</f>
        <v>624665</v>
      </c>
      <c r="L198" s="4">
        <v>1361600000000</v>
      </c>
      <c r="M198" s="4">
        <v>850000000000</v>
      </c>
      <c r="N198" s="4">
        <v>386422</v>
      </c>
      <c r="O198" s="1" t="s">
        <v>485</v>
      </c>
      <c r="P198" s="4">
        <v>709135292616</v>
      </c>
      <c r="Q198" s="4">
        <v>160726</v>
      </c>
      <c r="R198" s="4">
        <v>2241090</v>
      </c>
      <c r="S198" s="4">
        <v>0</v>
      </c>
      <c r="T198" s="4">
        <v>0</v>
      </c>
      <c r="U198" s="4">
        <v>62633</v>
      </c>
      <c r="V198" s="4">
        <v>118191</v>
      </c>
      <c r="W198" s="16">
        <f t="shared" si="73"/>
        <v>2582640</v>
      </c>
      <c r="X198" s="16">
        <f t="shared" si="74"/>
        <v>2061667</v>
      </c>
      <c r="Y198" s="4">
        <v>0</v>
      </c>
      <c r="Z198" s="4">
        <v>958061</v>
      </c>
      <c r="AA198" s="4">
        <v>779</v>
      </c>
      <c r="AB198" s="4">
        <v>579304</v>
      </c>
      <c r="AC198" s="4">
        <v>0</v>
      </c>
      <c r="AD198" s="4">
        <v>523523</v>
      </c>
      <c r="AE198" s="3" t="s">
        <v>22</v>
      </c>
      <c r="AF198" s="3" t="s">
        <v>245</v>
      </c>
      <c r="AG198" s="3" t="s">
        <v>24</v>
      </c>
      <c r="AH198" s="4">
        <v>624665</v>
      </c>
      <c r="AI198" s="4">
        <v>259632</v>
      </c>
      <c r="AJ198" s="4">
        <v>312989</v>
      </c>
      <c r="AK198" s="2" t="s">
        <v>480</v>
      </c>
    </row>
    <row r="199" spans="1:37" ht="15" customHeight="1">
      <c r="A199" s="19" t="s">
        <v>481</v>
      </c>
      <c r="B199" s="17">
        <f t="shared" si="66"/>
        <v>1.3214171288451417</v>
      </c>
      <c r="C199" s="17">
        <f t="shared" si="67"/>
        <v>0.41465988083416089</v>
      </c>
      <c r="D199" s="17">
        <f t="shared" si="68"/>
        <v>0.67139090692636927</v>
      </c>
      <c r="E199" s="17">
        <f t="shared" si="69"/>
        <v>0.12686872810150696</v>
      </c>
      <c r="F199" s="17">
        <f t="shared" si="70"/>
        <v>3.6774232978853441</v>
      </c>
      <c r="G199" s="17">
        <f t="shared" si="71"/>
        <v>101.31627308006891</v>
      </c>
      <c r="H199" s="17">
        <f t="shared" si="72"/>
        <v>0.27554824430230979</v>
      </c>
      <c r="I199" s="4">
        <f>AJ199*4</f>
        <v>745912</v>
      </c>
      <c r="J199" s="4">
        <f>AI199*4</f>
        <v>1849784</v>
      </c>
      <c r="K199" s="4">
        <f>AH199*4</f>
        <v>2755152</v>
      </c>
      <c r="L199" s="4">
        <v>5879400000000</v>
      </c>
      <c r="M199" s="4">
        <v>57463000000</v>
      </c>
      <c r="N199" s="4">
        <v>589032</v>
      </c>
      <c r="O199" s="1" t="s">
        <v>484</v>
      </c>
      <c r="P199" s="4">
        <v>1620058347551</v>
      </c>
      <c r="Q199" s="4">
        <v>145991</v>
      </c>
      <c r="R199" s="4">
        <v>173533</v>
      </c>
      <c r="S199" s="4">
        <v>50244</v>
      </c>
      <c r="T199" s="4">
        <v>0</v>
      </c>
      <c r="U199" s="4">
        <v>170111</v>
      </c>
      <c r="V199" s="4">
        <v>324686</v>
      </c>
      <c r="W199" s="16">
        <f t="shared" si="73"/>
        <v>864565</v>
      </c>
      <c r="X199" s="16">
        <f t="shared" si="74"/>
        <v>1142451</v>
      </c>
      <c r="Y199" s="4">
        <v>252291</v>
      </c>
      <c r="Z199" s="4">
        <v>266838</v>
      </c>
      <c r="AA199" s="4">
        <v>6151</v>
      </c>
      <c r="AB199" s="4">
        <v>554431</v>
      </c>
      <c r="AC199" s="4">
        <v>0</v>
      </c>
      <c r="AD199" s="4">
        <v>62740</v>
      </c>
      <c r="AE199" s="3" t="s">
        <v>71</v>
      </c>
      <c r="AF199" s="3" t="s">
        <v>483</v>
      </c>
      <c r="AG199" s="3" t="s">
        <v>73</v>
      </c>
      <c r="AH199" s="4">
        <v>688788</v>
      </c>
      <c r="AI199" s="4">
        <v>462446</v>
      </c>
      <c r="AJ199" s="4">
        <v>186478</v>
      </c>
      <c r="AK199" s="2" t="s">
        <v>482</v>
      </c>
    </row>
    <row r="200" spans="1:37" ht="15" customHeight="1">
      <c r="A200" s="19" t="s">
        <v>477</v>
      </c>
      <c r="B200" s="17">
        <f t="shared" si="66"/>
        <v>1.8271295220359069</v>
      </c>
      <c r="C200" s="17">
        <f t="shared" si="67"/>
        <v>0.31609904427845154</v>
      </c>
      <c r="D200" s="17">
        <f t="shared" si="68"/>
        <v>0.37832833934505383</v>
      </c>
      <c r="E200" s="17">
        <f t="shared" si="69"/>
        <v>0.11974741513863496</v>
      </c>
      <c r="F200" s="17">
        <f t="shared" si="70"/>
        <v>3.1859569993944099</v>
      </c>
      <c r="G200" s="17">
        <f t="shared" si="71"/>
        <v>1.4753293870536566</v>
      </c>
      <c r="H200" s="17">
        <f t="shared" si="72"/>
        <v>0.15480240738816506</v>
      </c>
      <c r="I200" s="4">
        <f>AJ200*1</f>
        <v>931393</v>
      </c>
      <c r="J200" s="4">
        <f>AI200*1</f>
        <v>852516</v>
      </c>
      <c r="K200" s="4">
        <f>AH200*1</f>
        <v>2253376</v>
      </c>
      <c r="L200" s="5">
        <v>7777980000000</v>
      </c>
      <c r="M200" s="4">
        <v>3142200000000</v>
      </c>
      <c r="N200" s="4">
        <v>538318</v>
      </c>
      <c r="O200" s="1" t="s">
        <v>486</v>
      </c>
      <c r="P200" s="4">
        <v>1204050028617</v>
      </c>
      <c r="Q200" s="4">
        <v>105033</v>
      </c>
      <c r="R200" s="4">
        <v>259315</v>
      </c>
      <c r="S200" s="4">
        <v>0</v>
      </c>
      <c r="T200" s="4">
        <v>0</v>
      </c>
      <c r="U200" s="4">
        <v>21928</v>
      </c>
      <c r="V200" s="4">
        <v>3565</v>
      </c>
      <c r="W200" s="16">
        <f t="shared" si="73"/>
        <v>389841</v>
      </c>
      <c r="X200" s="16">
        <f t="shared" si="74"/>
        <v>712290</v>
      </c>
      <c r="Y200" s="4">
        <v>352135</v>
      </c>
      <c r="Z200" s="4">
        <v>0</v>
      </c>
      <c r="AA200" s="4">
        <v>360155</v>
      </c>
      <c r="AB200" s="4">
        <v>0</v>
      </c>
      <c r="AC200" s="4">
        <v>0</v>
      </c>
      <c r="AD200" s="4">
        <v>0</v>
      </c>
      <c r="AE200" s="1" t="s">
        <v>22</v>
      </c>
      <c r="AF200" s="1" t="s">
        <v>48</v>
      </c>
      <c r="AG200" s="1" t="s">
        <v>24</v>
      </c>
      <c r="AH200" s="5">
        <v>2253376</v>
      </c>
      <c r="AI200" s="5">
        <v>852516</v>
      </c>
      <c r="AJ200" s="5">
        <v>931393</v>
      </c>
      <c r="AK200" s="1" t="s">
        <v>478</v>
      </c>
    </row>
    <row r="201" spans="1:37" s="26" customFormat="1" ht="15" customHeight="1">
      <c r="A201" s="20"/>
      <c r="B201" s="21">
        <f t="shared" ref="B201:H201" si="75">AVERAGE(B2:B200)</f>
        <v>0.77343957747220271</v>
      </c>
      <c r="C201" s="21">
        <f t="shared" si="75"/>
        <v>1.0613233394537038</v>
      </c>
      <c r="D201" s="21">
        <f t="shared" si="75"/>
        <v>0.65016834434910231</v>
      </c>
      <c r="E201" s="21">
        <f t="shared" si="75"/>
        <v>0.12071564091422451</v>
      </c>
      <c r="F201" s="21">
        <f t="shared" si="75"/>
        <v>2.135256493029893</v>
      </c>
      <c r="G201" s="21">
        <f t="shared" si="75"/>
        <v>3.2487380690235637</v>
      </c>
      <c r="H201" s="21">
        <f t="shared" si="75"/>
        <v>0.35152974167965972</v>
      </c>
      <c r="I201" s="22">
        <f t="shared" ref="I201:N201" si="76">SUM(I2:I200)</f>
        <v>994109858.00000024</v>
      </c>
      <c r="J201" s="22">
        <f t="shared" si="76"/>
        <v>3177173715.6666675</v>
      </c>
      <c r="K201" s="22">
        <f t="shared" si="76"/>
        <v>4323785864.333333</v>
      </c>
      <c r="L201" s="22">
        <f t="shared" si="76"/>
        <v>6986845452611354</v>
      </c>
      <c r="M201" s="22">
        <f t="shared" si="76"/>
        <v>2665720570274200</v>
      </c>
      <c r="N201" s="22">
        <f t="shared" si="76"/>
        <v>1760242214</v>
      </c>
      <c r="O201" s="23"/>
      <c r="P201" s="22">
        <f t="shared" ref="P201:AD201" si="77">SUM(P2:P200)</f>
        <v>1185266473119428</v>
      </c>
      <c r="Q201" s="22">
        <f t="shared" si="77"/>
        <v>172749309</v>
      </c>
      <c r="R201" s="22">
        <f t="shared" si="77"/>
        <v>978124339</v>
      </c>
      <c r="S201" s="22">
        <f t="shared" si="77"/>
        <v>418792841</v>
      </c>
      <c r="T201" s="22">
        <f t="shared" si="77"/>
        <v>179780326</v>
      </c>
      <c r="U201" s="22">
        <f t="shared" si="77"/>
        <v>55651825</v>
      </c>
      <c r="V201" s="22">
        <f t="shared" si="77"/>
        <v>588416507</v>
      </c>
      <c r="W201" s="22">
        <f t="shared" si="77"/>
        <v>2393515147</v>
      </c>
      <c r="X201" s="22">
        <f t="shared" si="77"/>
        <v>1864177799</v>
      </c>
      <c r="Y201" s="22">
        <f t="shared" si="77"/>
        <v>776927304</v>
      </c>
      <c r="Z201" s="22">
        <f t="shared" si="77"/>
        <v>390882654</v>
      </c>
      <c r="AA201" s="22">
        <f t="shared" si="77"/>
        <v>108949187</v>
      </c>
      <c r="AB201" s="22">
        <f t="shared" si="77"/>
        <v>363031642</v>
      </c>
      <c r="AC201" s="22">
        <f t="shared" si="77"/>
        <v>122309910</v>
      </c>
      <c r="AD201" s="22">
        <f t="shared" si="77"/>
        <v>102077102</v>
      </c>
      <c r="AE201" s="24"/>
      <c r="AF201" s="24"/>
      <c r="AG201" s="24"/>
      <c r="AH201" s="22">
        <f>SUM(AH2:AH200)</f>
        <v>3879016458</v>
      </c>
      <c r="AI201" s="22">
        <f>SUM(AI2:AI200)</f>
        <v>2893397446</v>
      </c>
      <c r="AJ201" s="22">
        <f>SUM(AJ2:AJ200)</f>
        <v>862029590</v>
      </c>
      <c r="AK201" s="25"/>
    </row>
    <row r="202" spans="1:37" ht="15" customHeight="1">
      <c r="B202" s="28" t="s">
        <v>511</v>
      </c>
      <c r="C202" s="28"/>
      <c r="D202" s="28"/>
      <c r="E202" s="28"/>
      <c r="F202" s="28"/>
      <c r="G202" s="28"/>
      <c r="H202" s="28"/>
    </row>
  </sheetData>
  <sortState ref="A2:AK200">
    <sortCondition ref="A1"/>
  </sortState>
  <mergeCells count="1">
    <mergeCell ref="B202:H202"/>
  </mergeCells>
  <pageMargins left="0.75" right="0.75" top="1" bottom="1" header="0.5" footer="0.5"/>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7"/>
  <sheetViews>
    <sheetView rightToLeft="1" workbookViewId="0">
      <pane ySplit="1" topLeftCell="A2" activePane="bottomLeft" state="frozen"/>
      <selection pane="bottomLeft"/>
    </sheetView>
  </sheetViews>
  <sheetFormatPr defaultRowHeight="15"/>
  <cols>
    <col min="1" max="1" width="170.7109375" style="47" customWidth="1"/>
    <col min="2" max="16384" width="9.140625" style="47"/>
  </cols>
  <sheetData>
    <row r="1" spans="1:1" ht="54.95" customHeight="1">
      <c r="A1" s="46" t="s">
        <v>528</v>
      </c>
    </row>
    <row r="2" spans="1:1" ht="75" customHeight="1">
      <c r="A2" s="48" t="s">
        <v>529</v>
      </c>
    </row>
    <row r="3" spans="1:1" ht="35.1" customHeight="1">
      <c r="A3" s="48" t="s">
        <v>530</v>
      </c>
    </row>
    <row r="4" spans="1:1" ht="24.95" customHeight="1">
      <c r="A4" s="48" t="s">
        <v>531</v>
      </c>
    </row>
    <row r="5" spans="1:1" ht="24.95" customHeight="1">
      <c r="A5" s="48" t="s">
        <v>532</v>
      </c>
    </row>
    <row r="6" spans="1:1" ht="39.950000000000003" customHeight="1">
      <c r="A6" s="48" t="s">
        <v>533</v>
      </c>
    </row>
    <row r="7" spans="1:1" ht="75" customHeight="1">
      <c r="A7" s="48" t="s">
        <v>534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586"/>
  <sheetViews>
    <sheetView rightToLeft="1" workbookViewId="0"/>
  </sheetViews>
  <sheetFormatPr defaultRowHeight="15.75"/>
  <cols>
    <col min="1" max="1" width="170.7109375" style="48" customWidth="1"/>
    <col min="2" max="16384" width="9.140625" style="47"/>
  </cols>
  <sheetData>
    <row r="1" spans="1:1" ht="54.95" customHeight="1">
      <c r="A1" s="49" t="s">
        <v>535</v>
      </c>
    </row>
    <row r="2" spans="1:1" ht="39.950000000000003" customHeight="1">
      <c r="A2" s="48" t="s">
        <v>536</v>
      </c>
    </row>
    <row r="3" spans="1:1" ht="54.95" customHeight="1">
      <c r="A3" s="48" t="s">
        <v>537</v>
      </c>
    </row>
    <row r="4" spans="1:1" ht="20.100000000000001" customHeight="1">
      <c r="A4" s="48" t="s">
        <v>538</v>
      </c>
    </row>
    <row r="5" spans="1:1" ht="20.100000000000001" customHeight="1">
      <c r="A5" s="48" t="s">
        <v>539</v>
      </c>
    </row>
    <row r="6" spans="1:1" ht="20.100000000000001" customHeight="1">
      <c r="A6" s="48" t="s">
        <v>540</v>
      </c>
    </row>
    <row r="7" spans="1:1" ht="20.100000000000001" customHeight="1">
      <c r="A7" s="48" t="s">
        <v>541</v>
      </c>
    </row>
    <row r="8" spans="1:1" ht="20.100000000000001" customHeight="1">
      <c r="A8" s="48" t="s">
        <v>542</v>
      </c>
    </row>
    <row r="9" spans="1:1" ht="20.100000000000001" customHeight="1">
      <c r="A9" s="50" t="s">
        <v>543</v>
      </c>
    </row>
    <row r="10" spans="1:1" ht="30" customHeight="1">
      <c r="A10" s="51" t="s">
        <v>544</v>
      </c>
    </row>
    <row r="11" spans="1:1" ht="20.100000000000001" customHeight="1">
      <c r="A11" s="48" t="s">
        <v>545</v>
      </c>
    </row>
    <row r="12" spans="1:1" ht="20.100000000000001" customHeight="1">
      <c r="A12" s="48" t="s">
        <v>546</v>
      </c>
    </row>
    <row r="13" spans="1:1" ht="20.100000000000001" customHeight="1">
      <c r="A13" s="48" t="s">
        <v>547</v>
      </c>
    </row>
    <row r="14" spans="1:1" ht="35.1" customHeight="1">
      <c r="A14" s="48" t="s">
        <v>548</v>
      </c>
    </row>
    <row r="15" spans="1:1" ht="35.1" customHeight="1">
      <c r="A15" s="52" t="s">
        <v>549</v>
      </c>
    </row>
    <row r="16" spans="1:1" ht="20.100000000000001" customHeight="1">
      <c r="A16" s="48" t="s">
        <v>550</v>
      </c>
    </row>
    <row r="17" spans="1:1" ht="20.100000000000001" customHeight="1">
      <c r="A17" s="48" t="s">
        <v>551</v>
      </c>
    </row>
    <row r="18" spans="1:1" ht="20.100000000000001" customHeight="1">
      <c r="A18" s="53" t="s">
        <v>552</v>
      </c>
    </row>
    <row r="19" spans="1:1" ht="20.100000000000001" customHeight="1">
      <c r="A19" s="53" t="s">
        <v>553</v>
      </c>
    </row>
    <row r="20" spans="1:1" ht="20.100000000000001" customHeight="1">
      <c r="A20" s="53" t="s">
        <v>554</v>
      </c>
    </row>
    <row r="21" spans="1:1" ht="30" customHeight="1">
      <c r="A21" s="54" t="s">
        <v>555</v>
      </c>
    </row>
    <row r="22" spans="1:1" ht="35.1" customHeight="1">
      <c r="A22" s="53" t="s">
        <v>556</v>
      </c>
    </row>
    <row r="23" spans="1:1" ht="24.95" customHeight="1">
      <c r="A23" s="54" t="s">
        <v>557</v>
      </c>
    </row>
    <row r="24" spans="1:1" ht="24.95" customHeight="1">
      <c r="A24" s="53" t="s">
        <v>558</v>
      </c>
    </row>
    <row r="25" spans="1:1" ht="30" customHeight="1">
      <c r="A25" s="54" t="s">
        <v>559</v>
      </c>
    </row>
    <row r="26" spans="1:1" ht="31.5">
      <c r="A26" s="53" t="s">
        <v>560</v>
      </c>
    </row>
    <row r="27" spans="1:1" ht="30" customHeight="1">
      <c r="A27" s="54" t="s">
        <v>561</v>
      </c>
    </row>
    <row r="28" spans="1:1" ht="35.1" customHeight="1">
      <c r="A28" s="53" t="s">
        <v>562</v>
      </c>
    </row>
    <row r="29" spans="1:1" ht="30" customHeight="1">
      <c r="A29" s="54" t="s">
        <v>563</v>
      </c>
    </row>
    <row r="30" spans="1:1" ht="24.95" customHeight="1">
      <c r="A30" s="53" t="s">
        <v>564</v>
      </c>
    </row>
    <row r="31" spans="1:1" ht="31.5">
      <c r="A31" s="55" t="s">
        <v>565</v>
      </c>
    </row>
    <row r="32" spans="1:1" ht="20.100000000000001" customHeight="1">
      <c r="A32" s="48" t="s">
        <v>566</v>
      </c>
    </row>
    <row r="33" spans="1:1" ht="20.100000000000001" customHeight="1">
      <c r="A33" s="48" t="s">
        <v>567</v>
      </c>
    </row>
    <row r="34" spans="1:1" ht="20.100000000000001" customHeight="1">
      <c r="A34" s="48" t="s">
        <v>568</v>
      </c>
    </row>
    <row r="35" spans="1:1" ht="35.1" customHeight="1">
      <c r="A35" s="48" t="s">
        <v>569</v>
      </c>
    </row>
    <row r="36" spans="1:1" ht="20.100000000000001" customHeight="1">
      <c r="A36" s="48" t="s">
        <v>570</v>
      </c>
    </row>
    <row r="37" spans="1:1" ht="20.100000000000001" customHeight="1">
      <c r="A37" s="48" t="s">
        <v>571</v>
      </c>
    </row>
    <row r="38" spans="1:1" ht="35.1" customHeight="1">
      <c r="A38" s="48" t="s">
        <v>572</v>
      </c>
    </row>
    <row r="39" spans="1:1" ht="31.5">
      <c r="A39" s="56" t="s">
        <v>573</v>
      </c>
    </row>
    <row r="40" spans="1:1" ht="20.100000000000001" customHeight="1">
      <c r="A40" s="48" t="s">
        <v>574</v>
      </c>
    </row>
    <row r="41" spans="1:1" ht="20.100000000000001" customHeight="1">
      <c r="A41" s="48" t="s">
        <v>575</v>
      </c>
    </row>
    <row r="42" spans="1:1" ht="20.100000000000001" customHeight="1">
      <c r="A42" s="48" t="s">
        <v>576</v>
      </c>
    </row>
    <row r="43" spans="1:1" ht="20.100000000000001" customHeight="1">
      <c r="A43" s="48" t="s">
        <v>577</v>
      </c>
    </row>
    <row r="44" spans="1:1" ht="20.100000000000001" customHeight="1">
      <c r="A44" s="48" t="s">
        <v>578</v>
      </c>
    </row>
    <row r="45" spans="1:1" ht="20.100000000000001" customHeight="1">
      <c r="A45" s="48" t="s">
        <v>579</v>
      </c>
    </row>
    <row r="46" spans="1:1" ht="20.100000000000001" customHeight="1">
      <c r="A46" s="48" t="s">
        <v>580</v>
      </c>
    </row>
    <row r="47" spans="1:1" ht="20.100000000000001" customHeight="1">
      <c r="A47" s="48" t="s">
        <v>581</v>
      </c>
    </row>
    <row r="48" spans="1:1" ht="20.100000000000001" customHeight="1">
      <c r="A48" s="48" t="s">
        <v>582</v>
      </c>
    </row>
    <row r="49" spans="1:1" ht="20.100000000000001" customHeight="1">
      <c r="A49" s="48" t="s">
        <v>583</v>
      </c>
    </row>
    <row r="50" spans="1:1" ht="20.100000000000001" customHeight="1">
      <c r="A50" s="48" t="s">
        <v>584</v>
      </c>
    </row>
    <row r="51" spans="1:1" ht="20.100000000000001" customHeight="1">
      <c r="A51" s="48" t="s">
        <v>585</v>
      </c>
    </row>
    <row r="52" spans="1:1" ht="20.100000000000001" customHeight="1">
      <c r="A52" s="48" t="s">
        <v>586</v>
      </c>
    </row>
    <row r="53" spans="1:1" ht="20.100000000000001" customHeight="1">
      <c r="A53" s="48" t="s">
        <v>587</v>
      </c>
    </row>
    <row r="54" spans="1:1" ht="20.100000000000001" customHeight="1">
      <c r="A54" s="48" t="s">
        <v>588</v>
      </c>
    </row>
    <row r="55" spans="1:1" ht="20.100000000000001" customHeight="1">
      <c r="A55" s="48" t="s">
        <v>589</v>
      </c>
    </row>
    <row r="56" spans="1:1" ht="20.100000000000001" customHeight="1">
      <c r="A56" s="48" t="s">
        <v>590</v>
      </c>
    </row>
    <row r="57" spans="1:1" ht="20.100000000000001" customHeight="1">
      <c r="A57" s="48" t="s">
        <v>591</v>
      </c>
    </row>
    <row r="58" spans="1:1" ht="20.100000000000001" customHeight="1">
      <c r="A58" s="48" t="s">
        <v>592</v>
      </c>
    </row>
    <row r="59" spans="1:1" ht="20.100000000000001" customHeight="1">
      <c r="A59" s="48" t="s">
        <v>593</v>
      </c>
    </row>
    <row r="60" spans="1:1" ht="20.100000000000001" customHeight="1">
      <c r="A60" s="48" t="s">
        <v>594</v>
      </c>
    </row>
    <row r="61" spans="1:1" ht="20.100000000000001" customHeight="1">
      <c r="A61" s="48" t="s">
        <v>595</v>
      </c>
    </row>
    <row r="62" spans="1:1" ht="20.100000000000001" customHeight="1">
      <c r="A62" s="48" t="s">
        <v>596</v>
      </c>
    </row>
    <row r="63" spans="1:1" ht="20.100000000000001" customHeight="1">
      <c r="A63" s="48" t="s">
        <v>597</v>
      </c>
    </row>
    <row r="64" spans="1:1" ht="20.100000000000001" customHeight="1">
      <c r="A64" s="48" t="s">
        <v>598</v>
      </c>
    </row>
    <row r="65" spans="1:1" ht="20.100000000000001" customHeight="1">
      <c r="A65" s="48" t="s">
        <v>599</v>
      </c>
    </row>
    <row r="66" spans="1:1" ht="31.5">
      <c r="A66" s="48" t="s">
        <v>600</v>
      </c>
    </row>
    <row r="67" spans="1:1" ht="20.100000000000001" customHeight="1">
      <c r="A67" s="48" t="s">
        <v>601</v>
      </c>
    </row>
    <row r="68" spans="1:1" ht="20.100000000000001" customHeight="1">
      <c r="A68" s="48" t="s">
        <v>602</v>
      </c>
    </row>
    <row r="69" spans="1:1" ht="20.100000000000001" customHeight="1">
      <c r="A69" s="48" t="s">
        <v>603</v>
      </c>
    </row>
    <row r="70" spans="1:1" ht="20.100000000000001" customHeight="1">
      <c r="A70" s="48" t="s">
        <v>604</v>
      </c>
    </row>
    <row r="71" spans="1:1" ht="20.100000000000001" customHeight="1">
      <c r="A71" s="48" t="s">
        <v>605</v>
      </c>
    </row>
    <row r="72" spans="1:1" ht="20.100000000000001" customHeight="1">
      <c r="A72" s="48" t="s">
        <v>606</v>
      </c>
    </row>
    <row r="73" spans="1:1" ht="20.100000000000001" customHeight="1">
      <c r="A73" s="48" t="s">
        <v>607</v>
      </c>
    </row>
    <row r="74" spans="1:1" ht="20.100000000000001" customHeight="1">
      <c r="A74" s="48" t="s">
        <v>608</v>
      </c>
    </row>
    <row r="75" spans="1:1" ht="20.100000000000001" customHeight="1">
      <c r="A75" s="48" t="s">
        <v>609</v>
      </c>
    </row>
    <row r="76" spans="1:1" ht="20.100000000000001" customHeight="1">
      <c r="A76" s="48" t="s">
        <v>610</v>
      </c>
    </row>
    <row r="77" spans="1:1" ht="20.100000000000001" customHeight="1">
      <c r="A77" s="48" t="s">
        <v>611</v>
      </c>
    </row>
    <row r="78" spans="1:1" ht="20.100000000000001" customHeight="1">
      <c r="A78" s="48" t="s">
        <v>612</v>
      </c>
    </row>
    <row r="79" spans="1:1" ht="15">
      <c r="A79"/>
    </row>
    <row r="80" spans="1:1" ht="15">
      <c r="A80"/>
    </row>
    <row r="81" spans="1:1" ht="15">
      <c r="A81"/>
    </row>
    <row r="82" spans="1:1" ht="15">
      <c r="A82"/>
    </row>
    <row r="83" spans="1:1" ht="15">
      <c r="A83"/>
    </row>
    <row r="84" spans="1:1" ht="15">
      <c r="A84"/>
    </row>
    <row r="85" spans="1:1" ht="15">
      <c r="A85"/>
    </row>
    <row r="86" spans="1:1" ht="15">
      <c r="A86"/>
    </row>
    <row r="87" spans="1:1" ht="15">
      <c r="A87"/>
    </row>
    <row r="88" spans="1:1" ht="15">
      <c r="A88"/>
    </row>
    <row r="89" spans="1:1" ht="15">
      <c r="A89"/>
    </row>
    <row r="90" spans="1:1" ht="15">
      <c r="A90"/>
    </row>
    <row r="91" spans="1:1" ht="15">
      <c r="A91"/>
    </row>
    <row r="92" spans="1:1" ht="15">
      <c r="A92"/>
    </row>
    <row r="93" spans="1:1" ht="15">
      <c r="A93"/>
    </row>
    <row r="94" spans="1:1" ht="15">
      <c r="A94"/>
    </row>
    <row r="95" spans="1:1" ht="15">
      <c r="A95"/>
    </row>
    <row r="96" spans="1:1" ht="15">
      <c r="A96"/>
    </row>
    <row r="97" spans="1:1" ht="15">
      <c r="A97"/>
    </row>
    <row r="98" spans="1:1" ht="15">
      <c r="A98"/>
    </row>
    <row r="99" spans="1:1" ht="15">
      <c r="A99"/>
    </row>
    <row r="100" spans="1:1" ht="15">
      <c r="A100"/>
    </row>
    <row r="101" spans="1:1" ht="15">
      <c r="A101"/>
    </row>
    <row r="102" spans="1:1" ht="15">
      <c r="A102"/>
    </row>
    <row r="103" spans="1:1" ht="15">
      <c r="A103"/>
    </row>
    <row r="104" spans="1:1" ht="15">
      <c r="A104"/>
    </row>
    <row r="105" spans="1:1" ht="15">
      <c r="A105"/>
    </row>
    <row r="106" spans="1:1" ht="15">
      <c r="A106"/>
    </row>
    <row r="107" spans="1:1" ht="15">
      <c r="A107"/>
    </row>
    <row r="108" spans="1:1" ht="15">
      <c r="A108"/>
    </row>
    <row r="109" spans="1:1" ht="15">
      <c r="A109"/>
    </row>
    <row r="110" spans="1:1" ht="15">
      <c r="A110"/>
    </row>
    <row r="111" spans="1:1" ht="15">
      <c r="A111"/>
    </row>
    <row r="112" spans="1:1" ht="15">
      <c r="A112"/>
    </row>
    <row r="113" spans="1:1" ht="15">
      <c r="A113"/>
    </row>
    <row r="114" spans="1:1" ht="15">
      <c r="A114"/>
    </row>
    <row r="115" spans="1:1" ht="15">
      <c r="A115"/>
    </row>
    <row r="116" spans="1:1" ht="15">
      <c r="A116"/>
    </row>
    <row r="117" spans="1:1" ht="15">
      <c r="A117"/>
    </row>
    <row r="118" spans="1:1" ht="15">
      <c r="A118"/>
    </row>
    <row r="119" spans="1:1" ht="15">
      <c r="A119"/>
    </row>
    <row r="120" spans="1:1" ht="15">
      <c r="A120"/>
    </row>
    <row r="121" spans="1:1" ht="15">
      <c r="A121"/>
    </row>
    <row r="122" spans="1:1" ht="15">
      <c r="A122"/>
    </row>
    <row r="123" spans="1:1" ht="15">
      <c r="A123"/>
    </row>
    <row r="124" spans="1:1" ht="15">
      <c r="A124"/>
    </row>
    <row r="125" spans="1:1" ht="15">
      <c r="A125"/>
    </row>
    <row r="126" spans="1:1" ht="15">
      <c r="A126"/>
    </row>
    <row r="127" spans="1:1" ht="15">
      <c r="A127"/>
    </row>
    <row r="128" spans="1:1" ht="15">
      <c r="A128"/>
    </row>
    <row r="129" spans="1:1" ht="15">
      <c r="A129"/>
    </row>
    <row r="130" spans="1:1" ht="15">
      <c r="A130"/>
    </row>
    <row r="131" spans="1:1" ht="15">
      <c r="A131"/>
    </row>
    <row r="132" spans="1:1" ht="15">
      <c r="A132"/>
    </row>
    <row r="133" spans="1:1" ht="15">
      <c r="A133"/>
    </row>
    <row r="134" spans="1:1" ht="15">
      <c r="A134"/>
    </row>
    <row r="135" spans="1:1" ht="15">
      <c r="A135"/>
    </row>
    <row r="136" spans="1:1" ht="15">
      <c r="A136"/>
    </row>
    <row r="137" spans="1:1" ht="15">
      <c r="A137"/>
    </row>
    <row r="138" spans="1:1" ht="15">
      <c r="A138"/>
    </row>
    <row r="139" spans="1:1" ht="15">
      <c r="A139"/>
    </row>
    <row r="140" spans="1:1" ht="15">
      <c r="A140"/>
    </row>
    <row r="141" spans="1:1" ht="15">
      <c r="A141"/>
    </row>
    <row r="142" spans="1:1" ht="15">
      <c r="A142"/>
    </row>
    <row r="143" spans="1:1" ht="15">
      <c r="A143"/>
    </row>
    <row r="144" spans="1:1" ht="15">
      <c r="A144"/>
    </row>
    <row r="145" spans="1:1" ht="15">
      <c r="A145"/>
    </row>
    <row r="146" spans="1:1" ht="15">
      <c r="A146"/>
    </row>
    <row r="147" spans="1:1" ht="15">
      <c r="A147"/>
    </row>
    <row r="148" spans="1:1" ht="15">
      <c r="A148"/>
    </row>
    <row r="149" spans="1:1" ht="15">
      <c r="A149"/>
    </row>
    <row r="150" spans="1:1" ht="15">
      <c r="A150"/>
    </row>
    <row r="151" spans="1:1" ht="15">
      <c r="A151"/>
    </row>
    <row r="152" spans="1:1" ht="15">
      <c r="A152"/>
    </row>
    <row r="153" spans="1:1" ht="15">
      <c r="A153"/>
    </row>
    <row r="154" spans="1:1" ht="15">
      <c r="A154"/>
    </row>
    <row r="155" spans="1:1" ht="15">
      <c r="A155"/>
    </row>
    <row r="156" spans="1:1" ht="15">
      <c r="A156"/>
    </row>
    <row r="157" spans="1:1" ht="15">
      <c r="A157"/>
    </row>
    <row r="158" spans="1:1" ht="15">
      <c r="A158"/>
    </row>
    <row r="159" spans="1:1" ht="15">
      <c r="A159"/>
    </row>
    <row r="160" spans="1:1" ht="15">
      <c r="A160"/>
    </row>
    <row r="161" spans="1:1" ht="15">
      <c r="A161"/>
    </row>
    <row r="162" spans="1:1" ht="15">
      <c r="A162"/>
    </row>
    <row r="163" spans="1:1" ht="15">
      <c r="A163"/>
    </row>
    <row r="164" spans="1:1" ht="15">
      <c r="A164"/>
    </row>
    <row r="165" spans="1:1" ht="15">
      <c r="A165"/>
    </row>
    <row r="166" spans="1:1" ht="15">
      <c r="A166"/>
    </row>
    <row r="167" spans="1:1" ht="15">
      <c r="A167"/>
    </row>
    <row r="168" spans="1:1" ht="15">
      <c r="A168"/>
    </row>
    <row r="169" spans="1:1" ht="15">
      <c r="A169"/>
    </row>
    <row r="170" spans="1:1" ht="15">
      <c r="A170"/>
    </row>
    <row r="171" spans="1:1" ht="15">
      <c r="A171"/>
    </row>
    <row r="172" spans="1:1" ht="15">
      <c r="A172"/>
    </row>
    <row r="173" spans="1:1" ht="15">
      <c r="A173"/>
    </row>
    <row r="174" spans="1:1" ht="15">
      <c r="A174"/>
    </row>
    <row r="175" spans="1:1" ht="15">
      <c r="A175"/>
    </row>
    <row r="176" spans="1:1" ht="15">
      <c r="A176"/>
    </row>
    <row r="177" spans="1:1" ht="15">
      <c r="A177"/>
    </row>
    <row r="178" spans="1:1" ht="15">
      <c r="A178"/>
    </row>
    <row r="179" spans="1:1" ht="15">
      <c r="A179"/>
    </row>
    <row r="180" spans="1:1" ht="15">
      <c r="A180"/>
    </row>
    <row r="181" spans="1:1" ht="15">
      <c r="A181"/>
    </row>
    <row r="182" spans="1:1" ht="15">
      <c r="A182"/>
    </row>
    <row r="183" spans="1:1" ht="15">
      <c r="A183"/>
    </row>
    <row r="184" spans="1:1" ht="15">
      <c r="A184"/>
    </row>
    <row r="185" spans="1:1" ht="15">
      <c r="A185"/>
    </row>
    <row r="186" spans="1:1" ht="15">
      <c r="A186"/>
    </row>
    <row r="187" spans="1:1" ht="15">
      <c r="A187"/>
    </row>
    <row r="188" spans="1:1" ht="15">
      <c r="A188"/>
    </row>
    <row r="189" spans="1:1" ht="15">
      <c r="A189"/>
    </row>
    <row r="190" spans="1:1" ht="15">
      <c r="A190"/>
    </row>
    <row r="191" spans="1:1" ht="15">
      <c r="A191"/>
    </row>
    <row r="192" spans="1:1" ht="15">
      <c r="A192"/>
    </row>
    <row r="193" spans="1:1" ht="15">
      <c r="A193"/>
    </row>
    <row r="194" spans="1:1" ht="15">
      <c r="A194"/>
    </row>
    <row r="195" spans="1:1" ht="15">
      <c r="A195"/>
    </row>
    <row r="196" spans="1:1" ht="15">
      <c r="A196"/>
    </row>
    <row r="197" spans="1:1" ht="15">
      <c r="A197"/>
    </row>
    <row r="198" spans="1:1" ht="15">
      <c r="A198"/>
    </row>
    <row r="199" spans="1:1" ht="15">
      <c r="A199"/>
    </row>
    <row r="200" spans="1:1" ht="15">
      <c r="A200"/>
    </row>
    <row r="201" spans="1:1" ht="15">
      <c r="A201"/>
    </row>
    <row r="202" spans="1:1" ht="15">
      <c r="A202"/>
    </row>
    <row r="203" spans="1:1" ht="15">
      <c r="A203"/>
    </row>
    <row r="204" spans="1:1" ht="15">
      <c r="A204"/>
    </row>
    <row r="205" spans="1:1" ht="15">
      <c r="A205"/>
    </row>
    <row r="206" spans="1:1" ht="15">
      <c r="A206"/>
    </row>
    <row r="207" spans="1:1" ht="15">
      <c r="A207"/>
    </row>
    <row r="208" spans="1:1" ht="15">
      <c r="A208"/>
    </row>
    <row r="209" spans="1:1" ht="15">
      <c r="A209"/>
    </row>
    <row r="210" spans="1:1" ht="15">
      <c r="A210"/>
    </row>
    <row r="211" spans="1:1" ht="15">
      <c r="A211"/>
    </row>
    <row r="212" spans="1:1" ht="15">
      <c r="A212"/>
    </row>
    <row r="213" spans="1:1" ht="15">
      <c r="A213"/>
    </row>
    <row r="214" spans="1:1" ht="15">
      <c r="A214"/>
    </row>
    <row r="215" spans="1:1" ht="15">
      <c r="A215"/>
    </row>
    <row r="216" spans="1:1" ht="15">
      <c r="A216"/>
    </row>
    <row r="217" spans="1:1" ht="15">
      <c r="A217"/>
    </row>
    <row r="218" spans="1:1" ht="15">
      <c r="A218"/>
    </row>
    <row r="219" spans="1:1" ht="15">
      <c r="A219"/>
    </row>
    <row r="220" spans="1:1" ht="15">
      <c r="A220"/>
    </row>
    <row r="221" spans="1:1" ht="15">
      <c r="A221"/>
    </row>
    <row r="222" spans="1:1" ht="15">
      <c r="A222"/>
    </row>
    <row r="223" spans="1:1" ht="15">
      <c r="A223"/>
    </row>
    <row r="224" spans="1:1" ht="15">
      <c r="A224"/>
    </row>
    <row r="225" spans="1:1" ht="15">
      <c r="A225"/>
    </row>
    <row r="226" spans="1:1" ht="15">
      <c r="A226"/>
    </row>
    <row r="227" spans="1:1" ht="15">
      <c r="A227"/>
    </row>
    <row r="228" spans="1:1" ht="15">
      <c r="A228"/>
    </row>
    <row r="229" spans="1:1" ht="15">
      <c r="A229"/>
    </row>
    <row r="230" spans="1:1" ht="15">
      <c r="A230"/>
    </row>
    <row r="231" spans="1:1" ht="15">
      <c r="A231"/>
    </row>
    <row r="232" spans="1:1" ht="15">
      <c r="A232"/>
    </row>
    <row r="233" spans="1:1" ht="15">
      <c r="A233"/>
    </row>
    <row r="234" spans="1:1" ht="15">
      <c r="A234"/>
    </row>
    <row r="235" spans="1:1" ht="15">
      <c r="A235"/>
    </row>
    <row r="236" spans="1:1" ht="15">
      <c r="A236"/>
    </row>
    <row r="237" spans="1:1" ht="15">
      <c r="A237"/>
    </row>
    <row r="238" spans="1:1" ht="15">
      <c r="A238"/>
    </row>
    <row r="239" spans="1:1" ht="15">
      <c r="A239"/>
    </row>
    <row r="240" spans="1:1" ht="15">
      <c r="A240"/>
    </row>
    <row r="241" spans="1:1" ht="15">
      <c r="A241"/>
    </row>
    <row r="242" spans="1:1" ht="15">
      <c r="A242"/>
    </row>
    <row r="243" spans="1:1" ht="15">
      <c r="A243"/>
    </row>
    <row r="244" spans="1:1" ht="15">
      <c r="A244"/>
    </row>
    <row r="245" spans="1:1" ht="15">
      <c r="A245"/>
    </row>
    <row r="246" spans="1:1" ht="15">
      <c r="A246"/>
    </row>
    <row r="247" spans="1:1" ht="15">
      <c r="A247"/>
    </row>
    <row r="248" spans="1:1" ht="15">
      <c r="A248"/>
    </row>
    <row r="249" spans="1:1" ht="15">
      <c r="A249"/>
    </row>
    <row r="250" spans="1:1" ht="15">
      <c r="A250"/>
    </row>
    <row r="251" spans="1:1" ht="15">
      <c r="A251"/>
    </row>
    <row r="252" spans="1:1" ht="15">
      <c r="A252"/>
    </row>
    <row r="253" spans="1:1" ht="15">
      <c r="A253"/>
    </row>
    <row r="254" spans="1:1" ht="15">
      <c r="A254"/>
    </row>
    <row r="255" spans="1:1" ht="15">
      <c r="A255"/>
    </row>
    <row r="256" spans="1:1" ht="15">
      <c r="A256"/>
    </row>
    <row r="257" spans="1:1" ht="15">
      <c r="A257"/>
    </row>
    <row r="258" spans="1:1" ht="15">
      <c r="A258"/>
    </row>
    <row r="259" spans="1:1" ht="15">
      <c r="A259"/>
    </row>
    <row r="260" spans="1:1" ht="15">
      <c r="A260"/>
    </row>
    <row r="261" spans="1:1" ht="15">
      <c r="A261"/>
    </row>
    <row r="262" spans="1:1" ht="15">
      <c r="A262"/>
    </row>
    <row r="263" spans="1:1" ht="15">
      <c r="A263"/>
    </row>
    <row r="264" spans="1:1" ht="15">
      <c r="A264"/>
    </row>
    <row r="265" spans="1:1" ht="15">
      <c r="A265"/>
    </row>
    <row r="266" spans="1:1" ht="15">
      <c r="A266"/>
    </row>
    <row r="267" spans="1:1" ht="15">
      <c r="A267"/>
    </row>
    <row r="268" spans="1:1" ht="15">
      <c r="A268"/>
    </row>
    <row r="269" spans="1:1" ht="15">
      <c r="A269"/>
    </row>
    <row r="270" spans="1:1" ht="15">
      <c r="A270"/>
    </row>
    <row r="271" spans="1:1" ht="15">
      <c r="A271"/>
    </row>
    <row r="272" spans="1:1" ht="15">
      <c r="A272"/>
    </row>
    <row r="273" spans="1:1" ht="15">
      <c r="A273"/>
    </row>
    <row r="274" spans="1:1" ht="15">
      <c r="A274"/>
    </row>
    <row r="275" spans="1:1" ht="15">
      <c r="A275"/>
    </row>
    <row r="276" spans="1:1" ht="15">
      <c r="A276"/>
    </row>
    <row r="277" spans="1:1" ht="15">
      <c r="A277"/>
    </row>
    <row r="278" spans="1:1" ht="15">
      <c r="A278"/>
    </row>
    <row r="279" spans="1:1" ht="15">
      <c r="A279"/>
    </row>
    <row r="280" spans="1:1" ht="15">
      <c r="A280"/>
    </row>
    <row r="281" spans="1:1" ht="15">
      <c r="A281"/>
    </row>
    <row r="282" spans="1:1" ht="15">
      <c r="A282"/>
    </row>
    <row r="283" spans="1:1" ht="15">
      <c r="A283"/>
    </row>
    <row r="284" spans="1:1" ht="15">
      <c r="A284"/>
    </row>
    <row r="285" spans="1:1" ht="15">
      <c r="A285"/>
    </row>
    <row r="286" spans="1:1" ht="15">
      <c r="A286"/>
    </row>
    <row r="287" spans="1:1" ht="15">
      <c r="A287"/>
    </row>
    <row r="288" spans="1:1" ht="15">
      <c r="A288"/>
    </row>
    <row r="289" spans="1:1" ht="15">
      <c r="A289"/>
    </row>
    <row r="290" spans="1:1" ht="15">
      <c r="A290"/>
    </row>
    <row r="291" spans="1:1" ht="15">
      <c r="A291"/>
    </row>
    <row r="292" spans="1:1" ht="15">
      <c r="A292"/>
    </row>
    <row r="293" spans="1:1" ht="15">
      <c r="A293"/>
    </row>
    <row r="294" spans="1:1" ht="15">
      <c r="A294"/>
    </row>
    <row r="295" spans="1:1" ht="15">
      <c r="A295"/>
    </row>
    <row r="296" spans="1:1" ht="15">
      <c r="A296"/>
    </row>
    <row r="297" spans="1:1" ht="15">
      <c r="A297"/>
    </row>
    <row r="298" spans="1:1" ht="15">
      <c r="A298"/>
    </row>
    <row r="299" spans="1:1" ht="15">
      <c r="A299"/>
    </row>
    <row r="300" spans="1:1" ht="15">
      <c r="A300"/>
    </row>
    <row r="301" spans="1:1" ht="15">
      <c r="A301"/>
    </row>
    <row r="302" spans="1:1" ht="15">
      <c r="A302"/>
    </row>
    <row r="303" spans="1:1" ht="15">
      <c r="A303"/>
    </row>
    <row r="304" spans="1:1" ht="15">
      <c r="A304"/>
    </row>
    <row r="305" spans="1:1" ht="15">
      <c r="A305"/>
    </row>
    <row r="306" spans="1:1" ht="15">
      <c r="A306"/>
    </row>
    <row r="307" spans="1:1" ht="15">
      <c r="A307"/>
    </row>
    <row r="308" spans="1:1" ht="15">
      <c r="A308"/>
    </row>
    <row r="309" spans="1:1" ht="15">
      <c r="A309"/>
    </row>
    <row r="310" spans="1:1" ht="15">
      <c r="A310"/>
    </row>
    <row r="311" spans="1:1" ht="15">
      <c r="A311"/>
    </row>
    <row r="312" spans="1:1" ht="15">
      <c r="A312"/>
    </row>
    <row r="313" spans="1:1" ht="15">
      <c r="A313"/>
    </row>
    <row r="314" spans="1:1" ht="15">
      <c r="A314"/>
    </row>
    <row r="315" spans="1:1" ht="15">
      <c r="A315"/>
    </row>
    <row r="316" spans="1:1" ht="15">
      <c r="A316"/>
    </row>
    <row r="317" spans="1:1" ht="15">
      <c r="A317"/>
    </row>
    <row r="318" spans="1:1" ht="15">
      <c r="A318"/>
    </row>
    <row r="319" spans="1:1" ht="15">
      <c r="A319"/>
    </row>
    <row r="320" spans="1:1" ht="15">
      <c r="A320"/>
    </row>
    <row r="321" spans="1:1" ht="15">
      <c r="A321"/>
    </row>
    <row r="322" spans="1:1" ht="15">
      <c r="A322"/>
    </row>
    <row r="323" spans="1:1" ht="15">
      <c r="A323"/>
    </row>
    <row r="324" spans="1:1" ht="15">
      <c r="A324"/>
    </row>
    <row r="325" spans="1:1" ht="15">
      <c r="A325"/>
    </row>
    <row r="326" spans="1:1" ht="15">
      <c r="A326"/>
    </row>
    <row r="327" spans="1:1" ht="15">
      <c r="A327"/>
    </row>
    <row r="328" spans="1:1" ht="15">
      <c r="A328"/>
    </row>
    <row r="329" spans="1:1" ht="15">
      <c r="A329"/>
    </row>
    <row r="330" spans="1:1" ht="15">
      <c r="A330"/>
    </row>
    <row r="331" spans="1:1" ht="15">
      <c r="A331"/>
    </row>
    <row r="332" spans="1:1" ht="15">
      <c r="A332"/>
    </row>
    <row r="333" spans="1:1" ht="15">
      <c r="A333"/>
    </row>
    <row r="334" spans="1:1" ht="15">
      <c r="A334"/>
    </row>
    <row r="335" spans="1:1" ht="15">
      <c r="A335"/>
    </row>
    <row r="336" spans="1:1" ht="15">
      <c r="A336"/>
    </row>
    <row r="337" spans="1:1" ht="15">
      <c r="A337"/>
    </row>
    <row r="338" spans="1:1" ht="15">
      <c r="A338"/>
    </row>
    <row r="339" spans="1:1" ht="15">
      <c r="A339"/>
    </row>
    <row r="340" spans="1:1" ht="15">
      <c r="A340"/>
    </row>
    <row r="341" spans="1:1" ht="15">
      <c r="A341"/>
    </row>
    <row r="342" spans="1:1" ht="15">
      <c r="A342"/>
    </row>
    <row r="343" spans="1:1" ht="15">
      <c r="A343"/>
    </row>
    <row r="344" spans="1:1" ht="15">
      <c r="A344"/>
    </row>
    <row r="345" spans="1:1" ht="15">
      <c r="A345"/>
    </row>
    <row r="346" spans="1:1" ht="15">
      <c r="A346"/>
    </row>
    <row r="347" spans="1:1" ht="15">
      <c r="A347"/>
    </row>
    <row r="348" spans="1:1" ht="15">
      <c r="A348"/>
    </row>
    <row r="349" spans="1:1" ht="15">
      <c r="A349"/>
    </row>
    <row r="350" spans="1:1" ht="15">
      <c r="A350"/>
    </row>
    <row r="351" spans="1:1" ht="15">
      <c r="A351"/>
    </row>
    <row r="352" spans="1:1" ht="15">
      <c r="A352"/>
    </row>
    <row r="353" spans="1:1" ht="15">
      <c r="A353"/>
    </row>
    <row r="354" spans="1:1" ht="15">
      <c r="A354"/>
    </row>
    <row r="355" spans="1:1" ht="15">
      <c r="A355"/>
    </row>
    <row r="356" spans="1:1" ht="15">
      <c r="A356"/>
    </row>
    <row r="357" spans="1:1" ht="15">
      <c r="A357"/>
    </row>
    <row r="358" spans="1:1" ht="15">
      <c r="A358"/>
    </row>
    <row r="359" spans="1:1" ht="15">
      <c r="A359"/>
    </row>
    <row r="360" spans="1:1" ht="15">
      <c r="A360"/>
    </row>
    <row r="361" spans="1:1" ht="15">
      <c r="A361"/>
    </row>
    <row r="362" spans="1:1" ht="15">
      <c r="A362"/>
    </row>
    <row r="363" spans="1:1" ht="15">
      <c r="A363"/>
    </row>
    <row r="364" spans="1:1" ht="15">
      <c r="A364"/>
    </row>
    <row r="365" spans="1:1" ht="15">
      <c r="A365"/>
    </row>
    <row r="366" spans="1:1" ht="15">
      <c r="A366"/>
    </row>
    <row r="367" spans="1:1" ht="15">
      <c r="A367"/>
    </row>
    <row r="368" spans="1:1" ht="15">
      <c r="A368"/>
    </row>
    <row r="369" spans="1:1" ht="15">
      <c r="A369"/>
    </row>
    <row r="370" spans="1:1" ht="15">
      <c r="A370"/>
    </row>
    <row r="371" spans="1:1" ht="15">
      <c r="A371"/>
    </row>
    <row r="372" spans="1:1" ht="15">
      <c r="A372"/>
    </row>
    <row r="373" spans="1:1" ht="15">
      <c r="A373"/>
    </row>
    <row r="374" spans="1:1" ht="15">
      <c r="A374"/>
    </row>
    <row r="375" spans="1:1" ht="15">
      <c r="A375"/>
    </row>
    <row r="376" spans="1:1" ht="15">
      <c r="A376"/>
    </row>
    <row r="377" spans="1:1" ht="15">
      <c r="A377"/>
    </row>
    <row r="378" spans="1:1" ht="15">
      <c r="A378"/>
    </row>
    <row r="379" spans="1:1" ht="15">
      <c r="A379"/>
    </row>
    <row r="380" spans="1:1" ht="15">
      <c r="A380"/>
    </row>
    <row r="381" spans="1:1" ht="15">
      <c r="A381"/>
    </row>
    <row r="382" spans="1:1" ht="15">
      <c r="A382"/>
    </row>
    <row r="383" spans="1:1" ht="15">
      <c r="A383"/>
    </row>
    <row r="384" spans="1:1" ht="15">
      <c r="A384"/>
    </row>
    <row r="385" spans="1:1" ht="15">
      <c r="A385"/>
    </row>
    <row r="386" spans="1:1" ht="15">
      <c r="A386"/>
    </row>
    <row r="387" spans="1:1" ht="15">
      <c r="A387"/>
    </row>
    <row r="388" spans="1:1" ht="15">
      <c r="A388"/>
    </row>
    <row r="389" spans="1:1" ht="15">
      <c r="A389"/>
    </row>
    <row r="390" spans="1:1" ht="15">
      <c r="A390"/>
    </row>
    <row r="391" spans="1:1" ht="15">
      <c r="A391"/>
    </row>
    <row r="392" spans="1:1" ht="15">
      <c r="A392"/>
    </row>
    <row r="393" spans="1:1" ht="15">
      <c r="A393"/>
    </row>
    <row r="394" spans="1:1" ht="15">
      <c r="A394"/>
    </row>
    <row r="395" spans="1:1" ht="15">
      <c r="A395"/>
    </row>
    <row r="396" spans="1:1" ht="15">
      <c r="A396"/>
    </row>
    <row r="397" spans="1:1" ht="15">
      <c r="A397"/>
    </row>
    <row r="398" spans="1:1" ht="15">
      <c r="A398"/>
    </row>
    <row r="399" spans="1:1" ht="15">
      <c r="A399"/>
    </row>
    <row r="400" spans="1:1" ht="15">
      <c r="A400"/>
    </row>
    <row r="401" spans="1:1" ht="15">
      <c r="A401"/>
    </row>
    <row r="402" spans="1:1" ht="15">
      <c r="A402"/>
    </row>
    <row r="403" spans="1:1" ht="15">
      <c r="A403"/>
    </row>
    <row r="404" spans="1:1" ht="15">
      <c r="A404"/>
    </row>
    <row r="405" spans="1:1" ht="15">
      <c r="A405"/>
    </row>
    <row r="406" spans="1:1" ht="15">
      <c r="A406"/>
    </row>
    <row r="407" spans="1:1" ht="15">
      <c r="A407"/>
    </row>
    <row r="408" spans="1:1" ht="15">
      <c r="A408"/>
    </row>
    <row r="409" spans="1:1" ht="15">
      <c r="A409"/>
    </row>
    <row r="410" spans="1:1" ht="15">
      <c r="A410"/>
    </row>
    <row r="411" spans="1:1" ht="15">
      <c r="A411"/>
    </row>
    <row r="412" spans="1:1" ht="15">
      <c r="A412"/>
    </row>
    <row r="413" spans="1:1" ht="15">
      <c r="A413"/>
    </row>
    <row r="414" spans="1:1" ht="15">
      <c r="A414"/>
    </row>
    <row r="415" spans="1:1" ht="15">
      <c r="A415"/>
    </row>
    <row r="416" spans="1:1" ht="15">
      <c r="A416"/>
    </row>
    <row r="417" spans="1:1" ht="15">
      <c r="A417"/>
    </row>
    <row r="418" spans="1:1" ht="15">
      <c r="A418"/>
    </row>
    <row r="419" spans="1:1" ht="15">
      <c r="A419"/>
    </row>
    <row r="420" spans="1:1" ht="15">
      <c r="A420"/>
    </row>
    <row r="421" spans="1:1" ht="15">
      <c r="A421"/>
    </row>
    <row r="422" spans="1:1" ht="15">
      <c r="A422"/>
    </row>
    <row r="423" spans="1:1" ht="15">
      <c r="A423"/>
    </row>
    <row r="424" spans="1:1" ht="15">
      <c r="A424"/>
    </row>
    <row r="425" spans="1:1" ht="15">
      <c r="A425"/>
    </row>
    <row r="426" spans="1:1" ht="15">
      <c r="A426"/>
    </row>
    <row r="427" spans="1:1" ht="15">
      <c r="A427"/>
    </row>
    <row r="428" spans="1:1" ht="15">
      <c r="A428"/>
    </row>
    <row r="429" spans="1:1" ht="15">
      <c r="A429"/>
    </row>
    <row r="430" spans="1:1" ht="15">
      <c r="A430"/>
    </row>
    <row r="431" spans="1:1" ht="15">
      <c r="A431"/>
    </row>
    <row r="432" spans="1:1" ht="15">
      <c r="A432"/>
    </row>
    <row r="433" spans="1:1" ht="15">
      <c r="A433"/>
    </row>
    <row r="434" spans="1:1" ht="15">
      <c r="A434"/>
    </row>
    <row r="435" spans="1:1" ht="15">
      <c r="A435"/>
    </row>
    <row r="436" spans="1:1" ht="15">
      <c r="A436"/>
    </row>
    <row r="437" spans="1:1" ht="15">
      <c r="A437"/>
    </row>
    <row r="438" spans="1:1" ht="15">
      <c r="A438"/>
    </row>
    <row r="439" spans="1:1" ht="15">
      <c r="A439"/>
    </row>
    <row r="440" spans="1:1" ht="15">
      <c r="A440"/>
    </row>
    <row r="441" spans="1:1" ht="15">
      <c r="A441"/>
    </row>
    <row r="442" spans="1:1" ht="15">
      <c r="A442"/>
    </row>
    <row r="443" spans="1:1" ht="15">
      <c r="A443"/>
    </row>
    <row r="444" spans="1:1" ht="15">
      <c r="A444"/>
    </row>
    <row r="445" spans="1:1" ht="15">
      <c r="A445"/>
    </row>
    <row r="446" spans="1:1" ht="15">
      <c r="A446"/>
    </row>
    <row r="447" spans="1:1" ht="15">
      <c r="A447"/>
    </row>
    <row r="448" spans="1:1" ht="15">
      <c r="A448"/>
    </row>
    <row r="449" spans="1:1" ht="15">
      <c r="A449"/>
    </row>
    <row r="450" spans="1:1" ht="15">
      <c r="A450"/>
    </row>
    <row r="451" spans="1:1" ht="15">
      <c r="A451"/>
    </row>
    <row r="452" spans="1:1" ht="15">
      <c r="A452"/>
    </row>
    <row r="453" spans="1:1" ht="15">
      <c r="A453"/>
    </row>
    <row r="454" spans="1:1" ht="15">
      <c r="A454"/>
    </row>
    <row r="455" spans="1:1" ht="15">
      <c r="A455"/>
    </row>
    <row r="456" spans="1:1" ht="15">
      <c r="A456"/>
    </row>
    <row r="457" spans="1:1" ht="15">
      <c r="A457"/>
    </row>
    <row r="458" spans="1:1" ht="15">
      <c r="A458"/>
    </row>
    <row r="459" spans="1:1" ht="15">
      <c r="A459"/>
    </row>
    <row r="460" spans="1:1" ht="15">
      <c r="A460"/>
    </row>
    <row r="461" spans="1:1" ht="15">
      <c r="A461"/>
    </row>
    <row r="462" spans="1:1" ht="15">
      <c r="A462"/>
    </row>
    <row r="463" spans="1:1" ht="15">
      <c r="A463"/>
    </row>
    <row r="464" spans="1:1" ht="15">
      <c r="A464"/>
    </row>
    <row r="465" spans="1:1" ht="15">
      <c r="A465"/>
    </row>
    <row r="466" spans="1:1" ht="15">
      <c r="A466"/>
    </row>
    <row r="467" spans="1:1" ht="15">
      <c r="A467"/>
    </row>
    <row r="468" spans="1:1" ht="15">
      <c r="A468"/>
    </row>
    <row r="469" spans="1:1" ht="15">
      <c r="A469"/>
    </row>
    <row r="470" spans="1:1" ht="15">
      <c r="A470"/>
    </row>
    <row r="471" spans="1:1" ht="15">
      <c r="A471"/>
    </row>
    <row r="472" spans="1:1" ht="15">
      <c r="A472"/>
    </row>
    <row r="473" spans="1:1" ht="15">
      <c r="A473"/>
    </row>
    <row r="474" spans="1:1" ht="15">
      <c r="A474"/>
    </row>
    <row r="475" spans="1:1" ht="15">
      <c r="A475"/>
    </row>
    <row r="476" spans="1:1" ht="15">
      <c r="A476"/>
    </row>
    <row r="477" spans="1:1" ht="15">
      <c r="A477"/>
    </row>
    <row r="478" spans="1:1" ht="15">
      <c r="A478"/>
    </row>
    <row r="479" spans="1:1" ht="15">
      <c r="A479"/>
    </row>
    <row r="480" spans="1:1" ht="15">
      <c r="A480"/>
    </row>
    <row r="481" spans="1:1" ht="15">
      <c r="A481"/>
    </row>
    <row r="482" spans="1:1" ht="15">
      <c r="A482"/>
    </row>
    <row r="483" spans="1:1" ht="15">
      <c r="A483"/>
    </row>
    <row r="484" spans="1:1" ht="15">
      <c r="A484"/>
    </row>
    <row r="485" spans="1:1" ht="15">
      <c r="A485"/>
    </row>
    <row r="486" spans="1:1" ht="15">
      <c r="A486"/>
    </row>
    <row r="487" spans="1:1" ht="15">
      <c r="A487"/>
    </row>
    <row r="488" spans="1:1" ht="15">
      <c r="A488"/>
    </row>
    <row r="489" spans="1:1" ht="15">
      <c r="A489"/>
    </row>
    <row r="490" spans="1:1" ht="15">
      <c r="A490"/>
    </row>
    <row r="491" spans="1:1" ht="15">
      <c r="A491"/>
    </row>
    <row r="492" spans="1:1" ht="15">
      <c r="A492"/>
    </row>
    <row r="493" spans="1:1" ht="15">
      <c r="A493"/>
    </row>
    <row r="494" spans="1:1" ht="15">
      <c r="A494"/>
    </row>
    <row r="495" spans="1:1" ht="15">
      <c r="A495"/>
    </row>
    <row r="496" spans="1:1" ht="15">
      <c r="A496"/>
    </row>
    <row r="497" spans="1:1" ht="15">
      <c r="A497"/>
    </row>
    <row r="498" spans="1:1" ht="15">
      <c r="A498"/>
    </row>
    <row r="499" spans="1:1" ht="15">
      <c r="A499"/>
    </row>
    <row r="500" spans="1:1" ht="15">
      <c r="A500"/>
    </row>
    <row r="501" spans="1:1" ht="15">
      <c r="A501"/>
    </row>
    <row r="502" spans="1:1" ht="15">
      <c r="A502"/>
    </row>
    <row r="503" spans="1:1" ht="15">
      <c r="A503"/>
    </row>
    <row r="504" spans="1:1" ht="15">
      <c r="A504"/>
    </row>
    <row r="505" spans="1:1" ht="15">
      <c r="A505"/>
    </row>
    <row r="506" spans="1:1" ht="15">
      <c r="A506"/>
    </row>
    <row r="507" spans="1:1" ht="15">
      <c r="A507"/>
    </row>
    <row r="508" spans="1:1" ht="15">
      <c r="A508"/>
    </row>
    <row r="509" spans="1:1" ht="15">
      <c r="A509"/>
    </row>
    <row r="510" spans="1:1" ht="15">
      <c r="A510"/>
    </row>
    <row r="511" spans="1:1" ht="15">
      <c r="A511"/>
    </row>
    <row r="512" spans="1:1" ht="15">
      <c r="A512"/>
    </row>
    <row r="513" spans="1:1" ht="15">
      <c r="A513"/>
    </row>
    <row r="514" spans="1:1" ht="15">
      <c r="A514"/>
    </row>
    <row r="515" spans="1:1" ht="15">
      <c r="A515"/>
    </row>
    <row r="516" spans="1:1" ht="15">
      <c r="A516"/>
    </row>
    <row r="517" spans="1:1" ht="15">
      <c r="A517"/>
    </row>
    <row r="518" spans="1:1" ht="15">
      <c r="A518"/>
    </row>
    <row r="519" spans="1:1" ht="15">
      <c r="A519"/>
    </row>
    <row r="520" spans="1:1" ht="15">
      <c r="A520"/>
    </row>
    <row r="521" spans="1:1" ht="15">
      <c r="A521"/>
    </row>
    <row r="522" spans="1:1" ht="15">
      <c r="A522"/>
    </row>
    <row r="523" spans="1:1" ht="15">
      <c r="A523"/>
    </row>
    <row r="524" spans="1:1" ht="15">
      <c r="A524"/>
    </row>
    <row r="525" spans="1:1" ht="15">
      <c r="A525"/>
    </row>
    <row r="526" spans="1:1" ht="15">
      <c r="A526"/>
    </row>
    <row r="527" spans="1:1" ht="15">
      <c r="A527"/>
    </row>
    <row r="528" spans="1:1" ht="15">
      <c r="A528"/>
    </row>
    <row r="529" spans="1:1" ht="15">
      <c r="A529"/>
    </row>
    <row r="530" spans="1:1" ht="15">
      <c r="A530"/>
    </row>
    <row r="531" spans="1:1" ht="15">
      <c r="A531"/>
    </row>
    <row r="532" spans="1:1" ht="15">
      <c r="A532"/>
    </row>
    <row r="533" spans="1:1" ht="15">
      <c r="A533"/>
    </row>
    <row r="534" spans="1:1" ht="15">
      <c r="A534"/>
    </row>
    <row r="535" spans="1:1" ht="15">
      <c r="A535"/>
    </row>
    <row r="536" spans="1:1" ht="15">
      <c r="A536"/>
    </row>
    <row r="537" spans="1:1" ht="15">
      <c r="A537"/>
    </row>
    <row r="538" spans="1:1" ht="15">
      <c r="A538"/>
    </row>
    <row r="539" spans="1:1" ht="15">
      <c r="A539"/>
    </row>
    <row r="540" spans="1:1" ht="15">
      <c r="A540"/>
    </row>
    <row r="541" spans="1:1" ht="15">
      <c r="A541"/>
    </row>
    <row r="542" spans="1:1" ht="15">
      <c r="A542"/>
    </row>
    <row r="543" spans="1:1" ht="15">
      <c r="A543"/>
    </row>
    <row r="544" spans="1:1" ht="15">
      <c r="A544"/>
    </row>
    <row r="545" spans="1:1" ht="15">
      <c r="A545"/>
    </row>
    <row r="546" spans="1:1" ht="15">
      <c r="A546"/>
    </row>
    <row r="547" spans="1:1" ht="15">
      <c r="A547"/>
    </row>
    <row r="548" spans="1:1" ht="15">
      <c r="A548"/>
    </row>
    <row r="549" spans="1:1" ht="15">
      <c r="A549"/>
    </row>
    <row r="550" spans="1:1" ht="15">
      <c r="A550"/>
    </row>
    <row r="551" spans="1:1" ht="15">
      <c r="A551"/>
    </row>
    <row r="552" spans="1:1" ht="15">
      <c r="A552"/>
    </row>
    <row r="553" spans="1:1" ht="15">
      <c r="A553"/>
    </row>
    <row r="554" spans="1:1" ht="15">
      <c r="A554"/>
    </row>
    <row r="555" spans="1:1" ht="15">
      <c r="A555"/>
    </row>
    <row r="556" spans="1:1" ht="15">
      <c r="A556"/>
    </row>
    <row r="557" spans="1:1" ht="15">
      <c r="A557"/>
    </row>
    <row r="558" spans="1:1" ht="15">
      <c r="A558"/>
    </row>
    <row r="559" spans="1:1" ht="15">
      <c r="A559"/>
    </row>
    <row r="560" spans="1:1" ht="15">
      <c r="A560"/>
    </row>
    <row r="561" spans="1:1" ht="15">
      <c r="A561"/>
    </row>
    <row r="562" spans="1:1" ht="15">
      <c r="A562"/>
    </row>
    <row r="563" spans="1:1" ht="15">
      <c r="A563"/>
    </row>
    <row r="564" spans="1:1" ht="15">
      <c r="A564"/>
    </row>
    <row r="565" spans="1:1" ht="15">
      <c r="A565"/>
    </row>
    <row r="566" spans="1:1" ht="15">
      <c r="A566"/>
    </row>
    <row r="567" spans="1:1" ht="15">
      <c r="A567"/>
    </row>
    <row r="568" spans="1:1" ht="15">
      <c r="A568"/>
    </row>
    <row r="569" spans="1:1" ht="15">
      <c r="A569"/>
    </row>
    <row r="570" spans="1:1" ht="15">
      <c r="A570"/>
    </row>
    <row r="571" spans="1:1" ht="15">
      <c r="A571"/>
    </row>
    <row r="572" spans="1:1" ht="15">
      <c r="A572"/>
    </row>
    <row r="573" spans="1:1" ht="15">
      <c r="A573"/>
    </row>
    <row r="574" spans="1:1" ht="15">
      <c r="A574"/>
    </row>
    <row r="575" spans="1:1" ht="15">
      <c r="A575"/>
    </row>
    <row r="576" spans="1:1" ht="15">
      <c r="A576"/>
    </row>
    <row r="577" spans="1:1" ht="15">
      <c r="A577"/>
    </row>
    <row r="578" spans="1:1" ht="15">
      <c r="A578"/>
    </row>
    <row r="579" spans="1:1" ht="15">
      <c r="A579"/>
    </row>
    <row r="580" spans="1:1" ht="15">
      <c r="A580"/>
    </row>
    <row r="581" spans="1:1" ht="15">
      <c r="A581"/>
    </row>
    <row r="582" spans="1:1" ht="15">
      <c r="A582"/>
    </row>
    <row r="583" spans="1:1" ht="15">
      <c r="A583"/>
    </row>
    <row r="584" spans="1:1" ht="15">
      <c r="A584"/>
    </row>
    <row r="585" spans="1:1" ht="15">
      <c r="A585"/>
    </row>
    <row r="586" spans="1:1" ht="15">
      <c r="A586"/>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71"/>
  <sheetViews>
    <sheetView rightToLeft="1" workbookViewId="0">
      <selection activeCell="B44" sqref="B44"/>
    </sheetView>
  </sheetViews>
  <sheetFormatPr defaultRowHeight="15"/>
  <cols>
    <col min="1" max="1" width="138" style="74" customWidth="1"/>
    <col min="2" max="16384" width="9.140625" style="58"/>
  </cols>
  <sheetData>
    <row r="1" spans="1:1" ht="33.75">
      <c r="A1" s="57" t="s">
        <v>613</v>
      </c>
    </row>
    <row r="2" spans="1:1" ht="21">
      <c r="A2" s="59" t="s">
        <v>614</v>
      </c>
    </row>
    <row r="3" spans="1:1" ht="21">
      <c r="A3" s="59" t="s">
        <v>615</v>
      </c>
    </row>
    <row r="4" spans="1:1" ht="21">
      <c r="A4" s="59"/>
    </row>
    <row r="5" spans="1:1" ht="30">
      <c r="A5" s="60" t="s">
        <v>616</v>
      </c>
    </row>
    <row r="6" spans="1:1" ht="21">
      <c r="A6" s="59" t="s">
        <v>617</v>
      </c>
    </row>
    <row r="7" spans="1:1" ht="21">
      <c r="A7" s="59" t="s">
        <v>618</v>
      </c>
    </row>
    <row r="8" spans="1:1" ht="21">
      <c r="A8" s="59" t="s">
        <v>619</v>
      </c>
    </row>
    <row r="9" spans="1:1" ht="24">
      <c r="A9" s="61"/>
    </row>
    <row r="10" spans="1:1" ht="33.75">
      <c r="A10" s="57" t="s">
        <v>620</v>
      </c>
    </row>
    <row r="11" spans="1:1" ht="42">
      <c r="A11" s="62" t="s">
        <v>621</v>
      </c>
    </row>
    <row r="12" spans="1:1" ht="21">
      <c r="A12" s="62" t="s">
        <v>622</v>
      </c>
    </row>
    <row r="13" spans="1:1" ht="21">
      <c r="A13" s="59" t="s">
        <v>623</v>
      </c>
    </row>
    <row r="14" spans="1:1" ht="42">
      <c r="A14" s="62" t="s">
        <v>624</v>
      </c>
    </row>
    <row r="15" spans="1:1" ht="21">
      <c r="A15" s="62" t="s">
        <v>625</v>
      </c>
    </row>
    <row r="16" spans="1:1" ht="21">
      <c r="A16" s="62" t="s">
        <v>626</v>
      </c>
    </row>
    <row r="17" spans="1:1" ht="21">
      <c r="A17" s="59" t="s">
        <v>627</v>
      </c>
    </row>
    <row r="18" spans="1:1" ht="21">
      <c r="A18" s="62" t="s">
        <v>628</v>
      </c>
    </row>
    <row r="19" spans="1:1" ht="21">
      <c r="A19" s="62" t="s">
        <v>629</v>
      </c>
    </row>
    <row r="20" spans="1:1" ht="21">
      <c r="A20" s="62" t="s">
        <v>630</v>
      </c>
    </row>
    <row r="21" spans="1:1" ht="21">
      <c r="A21" s="63" t="s">
        <v>631</v>
      </c>
    </row>
    <row r="22" spans="1:1" ht="21">
      <c r="A22" s="63" t="s">
        <v>632</v>
      </c>
    </row>
    <row r="23" spans="1:1" ht="21">
      <c r="A23" s="62" t="s">
        <v>633</v>
      </c>
    </row>
    <row r="24" spans="1:1" ht="42">
      <c r="A24" s="62" t="s">
        <v>634</v>
      </c>
    </row>
    <row r="25" spans="1:1" ht="15.75">
      <c r="A25" s="64" t="s">
        <v>635</v>
      </c>
    </row>
    <row r="26" spans="1:1" ht="15.75">
      <c r="A26" s="64" t="s">
        <v>636</v>
      </c>
    </row>
    <row r="27" spans="1:1" ht="19.5">
      <c r="A27" s="64" t="s">
        <v>637</v>
      </c>
    </row>
    <row r="28" spans="1:1" ht="39">
      <c r="A28" s="64" t="s">
        <v>638</v>
      </c>
    </row>
    <row r="30" spans="1:1" ht="39.75">
      <c r="A30" s="65" t="s">
        <v>639</v>
      </c>
    </row>
    <row r="32" spans="1:1" ht="42">
      <c r="A32" s="59" t="s">
        <v>640</v>
      </c>
    </row>
    <row r="34" spans="1:1" ht="42">
      <c r="A34" s="59" t="s">
        <v>641</v>
      </c>
    </row>
    <row r="36" spans="1:1" ht="21">
      <c r="A36" s="59" t="s">
        <v>642</v>
      </c>
    </row>
    <row r="38" spans="1:1" ht="21">
      <c r="A38" s="62" t="s">
        <v>643</v>
      </c>
    </row>
    <row r="39" spans="1:1" ht="63">
      <c r="A39" s="66" t="s">
        <v>644</v>
      </c>
    </row>
    <row r="40" spans="1:1" ht="21">
      <c r="A40" s="66" t="s">
        <v>645</v>
      </c>
    </row>
    <row r="41" spans="1:1" ht="21">
      <c r="A41" s="66" t="s">
        <v>646</v>
      </c>
    </row>
    <row r="42" spans="1:1" ht="42">
      <c r="A42" s="67" t="s">
        <v>647</v>
      </c>
    </row>
    <row r="43" spans="1:1" ht="42">
      <c r="A43" s="62" t="s">
        <v>648</v>
      </c>
    </row>
    <row r="44" spans="1:1" ht="42">
      <c r="A44" s="62" t="s">
        <v>649</v>
      </c>
    </row>
    <row r="45" spans="1:1" ht="21">
      <c r="A45" s="62" t="s">
        <v>650</v>
      </c>
    </row>
    <row r="46" spans="1:1" ht="21">
      <c r="A46" s="62" t="s">
        <v>651</v>
      </c>
    </row>
    <row r="47" spans="1:1" ht="63">
      <c r="A47" s="62" t="s">
        <v>652</v>
      </c>
    </row>
    <row r="48" spans="1:1" ht="42">
      <c r="A48" s="64" t="s">
        <v>653</v>
      </c>
    </row>
    <row r="49" spans="1:1" ht="18.75">
      <c r="A49" s="68"/>
    </row>
    <row r="50" spans="1:1" ht="42.75">
      <c r="A50" s="69" t="s">
        <v>654</v>
      </c>
    </row>
    <row r="51" spans="1:1" ht="21">
      <c r="A51" s="59" t="s">
        <v>655</v>
      </c>
    </row>
    <row r="52" spans="1:1" ht="21">
      <c r="A52" s="59" t="s">
        <v>656</v>
      </c>
    </row>
    <row r="53" spans="1:1" ht="42">
      <c r="A53" s="59" t="s">
        <v>657</v>
      </c>
    </row>
    <row r="54" spans="1:1" ht="24">
      <c r="A54" s="61"/>
    </row>
    <row r="55" spans="1:1" ht="24">
      <c r="A55" s="61" t="s">
        <v>615</v>
      </c>
    </row>
    <row r="56" spans="1:1" ht="21">
      <c r="A56" s="59" t="s">
        <v>658</v>
      </c>
    </row>
    <row r="57" spans="1:1" ht="21">
      <c r="A57" s="59" t="s">
        <v>659</v>
      </c>
    </row>
    <row r="58" spans="1:1" ht="42">
      <c r="A58" s="59" t="s">
        <v>660</v>
      </c>
    </row>
    <row r="59" spans="1:1" ht="63">
      <c r="A59" s="59" t="s">
        <v>661</v>
      </c>
    </row>
    <row r="60" spans="1:1" ht="21">
      <c r="A60" s="59"/>
    </row>
    <row r="61" spans="1:1" ht="21">
      <c r="A61" s="59" t="s">
        <v>662</v>
      </c>
    </row>
    <row r="62" spans="1:1" ht="42">
      <c r="A62" s="59" t="s">
        <v>663</v>
      </c>
    </row>
    <row r="63" spans="1:1" ht="21">
      <c r="A63" s="59"/>
    </row>
    <row r="64" spans="1:1" ht="39.75">
      <c r="A64" s="65" t="s">
        <v>664</v>
      </c>
    </row>
    <row r="65" spans="1:1" ht="21">
      <c r="A65" s="59" t="s">
        <v>665</v>
      </c>
    </row>
    <row r="66" spans="1:1" ht="21">
      <c r="A66" s="59" t="s">
        <v>666</v>
      </c>
    </row>
    <row r="67" spans="1:1" ht="21">
      <c r="A67" s="59" t="s">
        <v>667</v>
      </c>
    </row>
    <row r="68" spans="1:1" ht="42">
      <c r="A68" s="59" t="s">
        <v>668</v>
      </c>
    </row>
    <row r="69" spans="1:1" ht="42">
      <c r="A69" s="59" t="s">
        <v>669</v>
      </c>
    </row>
    <row r="70" spans="1:1" ht="21">
      <c r="A70" s="59" t="s">
        <v>670</v>
      </c>
    </row>
    <row r="71" spans="1:1" ht="21">
      <c r="A71" s="59" t="s">
        <v>671</v>
      </c>
    </row>
    <row r="72" spans="1:1" ht="33.75">
      <c r="A72" s="57" t="s">
        <v>672</v>
      </c>
    </row>
    <row r="73" spans="1:1" ht="21">
      <c r="A73" s="70" t="s">
        <v>673</v>
      </c>
    </row>
    <row r="74" spans="1:1" ht="42">
      <c r="A74" s="70" t="s">
        <v>674</v>
      </c>
    </row>
    <row r="75" spans="1:1" ht="21">
      <c r="A75" s="70" t="s">
        <v>675</v>
      </c>
    </row>
    <row r="76" spans="1:1" ht="21">
      <c r="A76" s="71" t="s">
        <v>676</v>
      </c>
    </row>
    <row r="77" spans="1:1" ht="21">
      <c r="A77" s="59" t="s">
        <v>677</v>
      </c>
    </row>
    <row r="78" spans="1:1" ht="42">
      <c r="A78" s="59" t="s">
        <v>678</v>
      </c>
    </row>
    <row r="79" spans="1:1" ht="24">
      <c r="A79" s="61"/>
    </row>
    <row r="80" spans="1:1" ht="39.75">
      <c r="A80" s="65" t="s">
        <v>679</v>
      </c>
    </row>
    <row r="81" spans="1:1" ht="21">
      <c r="A81" s="59"/>
    </row>
    <row r="82" spans="1:1" ht="21">
      <c r="A82" s="62" t="s">
        <v>680</v>
      </c>
    </row>
    <row r="83" spans="1:1" ht="21">
      <c r="A83" s="59" t="s">
        <v>681</v>
      </c>
    </row>
    <row r="84" spans="1:1" ht="21">
      <c r="A84" s="59" t="s">
        <v>682</v>
      </c>
    </row>
    <row r="85" spans="1:1" ht="21">
      <c r="A85" s="59" t="s">
        <v>683</v>
      </c>
    </row>
    <row r="86" spans="1:1" ht="42">
      <c r="A86" s="59" t="s">
        <v>684</v>
      </c>
    </row>
    <row r="87" spans="1:1" ht="15.75">
      <c r="A87" s="62"/>
    </row>
    <row r="88" spans="1:1" ht="21">
      <c r="A88" s="62" t="s">
        <v>685</v>
      </c>
    </row>
    <row r="89" spans="1:1" ht="42">
      <c r="A89" s="59" t="s">
        <v>686</v>
      </c>
    </row>
    <row r="90" spans="1:1" ht="15.75">
      <c r="A90" s="62"/>
    </row>
    <row r="91" spans="1:1" ht="21">
      <c r="A91" s="62" t="s">
        <v>687</v>
      </c>
    </row>
    <row r="92" spans="1:1" ht="42">
      <c r="A92" s="59" t="s">
        <v>688</v>
      </c>
    </row>
    <row r="93" spans="1:1" ht="15.75">
      <c r="A93" s="62"/>
    </row>
    <row r="94" spans="1:1" ht="21">
      <c r="A94" s="62" t="s">
        <v>689</v>
      </c>
    </row>
    <row r="95" spans="1:1" ht="42">
      <c r="A95" s="59" t="s">
        <v>690</v>
      </c>
    </row>
    <row r="96" spans="1:1" ht="21">
      <c r="A96" s="59" t="s">
        <v>691</v>
      </c>
    </row>
    <row r="97" spans="1:1" ht="15.75">
      <c r="A97" s="62"/>
    </row>
    <row r="98" spans="1:1" ht="21">
      <c r="A98" s="62" t="s">
        <v>692</v>
      </c>
    </row>
    <row r="99" spans="1:1" ht="21">
      <c r="A99" s="59" t="s">
        <v>693</v>
      </c>
    </row>
    <row r="100" spans="1:1" ht="24">
      <c r="A100" s="61"/>
    </row>
    <row r="101" spans="1:1" ht="45">
      <c r="A101" s="72" t="s">
        <v>694</v>
      </c>
    </row>
    <row r="102" spans="1:1" ht="21">
      <c r="A102" s="59" t="s">
        <v>695</v>
      </c>
    </row>
    <row r="103" spans="1:1" ht="42">
      <c r="A103" s="59" t="s">
        <v>696</v>
      </c>
    </row>
    <row r="104" spans="1:1" ht="21">
      <c r="A104" s="59" t="s">
        <v>697</v>
      </c>
    </row>
    <row r="105" spans="1:1" ht="21">
      <c r="A105" s="59" t="s">
        <v>698</v>
      </c>
    </row>
    <row r="106" spans="1:1" ht="21">
      <c r="A106" s="59" t="s">
        <v>699</v>
      </c>
    </row>
    <row r="107" spans="1:1" ht="21">
      <c r="A107" s="59" t="s">
        <v>700</v>
      </c>
    </row>
    <row r="108" spans="1:1" ht="21">
      <c r="A108" s="59" t="s">
        <v>701</v>
      </c>
    </row>
    <row r="109" spans="1:1" ht="42">
      <c r="A109" s="59" t="s">
        <v>702</v>
      </c>
    </row>
    <row r="110" spans="1:1" ht="21">
      <c r="A110" s="59" t="s">
        <v>703</v>
      </c>
    </row>
    <row r="111" spans="1:1" ht="84">
      <c r="A111" s="59" t="s">
        <v>704</v>
      </c>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9"/>
  <sheetViews>
    <sheetView rightToLeft="1" workbookViewId="0">
      <pane ySplit="1" topLeftCell="A2" activePane="bottomLeft" state="frozen"/>
      <selection pane="bottomLeft" activeCell="B9" sqref="B9"/>
    </sheetView>
  </sheetViews>
  <sheetFormatPr defaultRowHeight="15"/>
  <cols>
    <col min="1" max="1" width="81.140625" style="79" customWidth="1"/>
  </cols>
  <sheetData>
    <row r="1" spans="1:1" ht="54.95" customHeight="1">
      <c r="A1" s="75" t="s">
        <v>705</v>
      </c>
    </row>
    <row r="2" spans="1:1" ht="24.95" customHeight="1">
      <c r="A2" s="76" t="s">
        <v>706</v>
      </c>
    </row>
    <row r="3" spans="1:1" ht="80.099999999999994" customHeight="1">
      <c r="A3" s="77" t="s">
        <v>707</v>
      </c>
    </row>
    <row r="4" spans="1:1" ht="60" customHeight="1">
      <c r="A4" s="77" t="s">
        <v>708</v>
      </c>
    </row>
    <row r="5" spans="1:1" ht="60" customHeight="1">
      <c r="A5" s="77" t="s">
        <v>709</v>
      </c>
    </row>
    <row r="6" spans="1:1" ht="60" customHeight="1">
      <c r="A6" s="77" t="s">
        <v>710</v>
      </c>
    </row>
    <row r="7" spans="1:1" ht="180" customHeight="1">
      <c r="A7" s="78" t="s">
        <v>711</v>
      </c>
    </row>
    <row r="8" spans="1:1" ht="69.95" customHeight="1">
      <c r="A8" s="78" t="s">
        <v>712</v>
      </c>
    </row>
    <row r="9" spans="1:1" ht="120" customHeight="1">
      <c r="A9" s="78" t="s">
        <v>713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7"/>
  <sheetViews>
    <sheetView rightToLeft="1" workbookViewId="0">
      <pane ySplit="1" topLeftCell="A139" activePane="bottomLeft" state="frozen"/>
      <selection pane="bottomLeft" sqref="A1:XFD1048576"/>
    </sheetView>
  </sheetViews>
  <sheetFormatPr defaultRowHeight="15"/>
  <cols>
    <col min="1" max="1" width="28.42578125" style="19" customWidth="1"/>
    <col min="2" max="2" width="21" style="1" customWidth="1"/>
    <col min="3" max="3" width="13.7109375" style="1" customWidth="1"/>
    <col min="4" max="7" width="15" style="1" customWidth="1"/>
    <col min="8" max="8" width="17.5703125" style="1" customWidth="1"/>
    <col min="9" max="11" width="11.140625" style="4" customWidth="1"/>
    <col min="12" max="12" width="16.7109375" style="4" customWidth="1"/>
    <col min="13" max="13" width="16.42578125" style="4" customWidth="1"/>
    <col min="14" max="14" width="14.28515625" style="4" bestFit="1" customWidth="1"/>
    <col min="15" max="15" width="9.85546875" style="1" customWidth="1"/>
    <col min="16" max="16" width="16" style="4" customWidth="1"/>
    <col min="17" max="22" width="12.85546875" style="4" bestFit="1" customWidth="1"/>
    <col min="23" max="23" width="18.5703125" style="4" customWidth="1"/>
    <col min="24" max="24" width="13.5703125" style="4" customWidth="1"/>
    <col min="25" max="30" width="12.85546875" style="4" bestFit="1" customWidth="1"/>
    <col min="31" max="32" width="10.7109375" style="3" bestFit="1" customWidth="1"/>
    <col min="33" max="33" width="6.140625" style="3" customWidth="1"/>
    <col min="34" max="34" width="11.140625" style="4" customWidth="1"/>
    <col min="35" max="35" width="12.7109375" style="4" customWidth="1"/>
    <col min="36" max="36" width="11.140625" style="4" customWidth="1"/>
    <col min="37" max="37" width="5.5703125" style="2" customWidth="1"/>
  </cols>
  <sheetData>
    <row r="1" spans="1:37" s="1" customFormat="1" ht="54.95" customHeight="1">
      <c r="A1" s="18" t="s">
        <v>0</v>
      </c>
      <c r="B1" s="7" t="s">
        <v>502</v>
      </c>
      <c r="C1" s="8" t="s">
        <v>503</v>
      </c>
      <c r="D1" s="9" t="s">
        <v>504</v>
      </c>
      <c r="E1" s="10" t="s">
        <v>505</v>
      </c>
      <c r="F1" s="11" t="s">
        <v>506</v>
      </c>
      <c r="G1" s="12" t="s">
        <v>507</v>
      </c>
      <c r="H1" s="13" t="s">
        <v>508</v>
      </c>
      <c r="I1" s="6" t="s">
        <v>501</v>
      </c>
      <c r="J1" s="6" t="s">
        <v>500</v>
      </c>
      <c r="K1" s="6" t="s">
        <v>499</v>
      </c>
      <c r="L1" s="6" t="s">
        <v>4</v>
      </c>
      <c r="M1" s="4" t="s">
        <v>496</v>
      </c>
      <c r="N1" s="4" t="s">
        <v>495</v>
      </c>
      <c r="O1" s="1" t="s">
        <v>1</v>
      </c>
      <c r="P1" s="4" t="s">
        <v>497</v>
      </c>
      <c r="Q1" s="6" t="s">
        <v>8</v>
      </c>
      <c r="R1" s="4" t="s">
        <v>9</v>
      </c>
      <c r="S1" s="4" t="s">
        <v>10</v>
      </c>
      <c r="T1" s="4" t="s">
        <v>12</v>
      </c>
      <c r="U1" s="4" t="s">
        <v>13</v>
      </c>
      <c r="V1" s="6" t="s">
        <v>11</v>
      </c>
      <c r="W1" s="14" t="s">
        <v>509</v>
      </c>
      <c r="X1" s="15" t="s">
        <v>510</v>
      </c>
      <c r="Y1" s="4" t="s">
        <v>14</v>
      </c>
      <c r="Z1" s="4" t="s">
        <v>15</v>
      </c>
      <c r="AA1" s="4" t="s">
        <v>16</v>
      </c>
      <c r="AB1" s="4" t="s">
        <v>17</v>
      </c>
      <c r="AC1" s="4" t="s">
        <v>18</v>
      </c>
      <c r="AD1" s="4" t="s">
        <v>19</v>
      </c>
      <c r="AE1" s="3" t="s">
        <v>1</v>
      </c>
      <c r="AF1" s="3" t="s">
        <v>2</v>
      </c>
      <c r="AG1" s="3" t="s">
        <v>3</v>
      </c>
      <c r="AH1" s="4" t="s">
        <v>5</v>
      </c>
      <c r="AI1" s="4" t="s">
        <v>6</v>
      </c>
      <c r="AJ1" s="4" t="s">
        <v>7</v>
      </c>
      <c r="AK1" s="2" t="s">
        <v>498</v>
      </c>
    </row>
    <row r="2" spans="1:37" ht="15" customHeight="1">
      <c r="A2" s="19" t="s">
        <v>220</v>
      </c>
      <c r="B2" s="17">
        <v>1.243502635153163E-2</v>
      </c>
      <c r="C2" s="17">
        <v>1.4622389673582483</v>
      </c>
      <c r="D2" s="17">
        <v>0</v>
      </c>
      <c r="E2" s="17">
        <v>1.6424199521326035E-2</v>
      </c>
      <c r="F2" s="17">
        <v>-0.98712560991737841</v>
      </c>
      <c r="G2" s="17">
        <v>0.6992214623882167</v>
      </c>
      <c r="H2" s="17">
        <v>0.10037020429552786</v>
      </c>
      <c r="I2" s="4">
        <v>318322.66666666669</v>
      </c>
      <c r="J2" s="4">
        <v>0</v>
      </c>
      <c r="K2" s="4">
        <v>19729.333333333332</v>
      </c>
      <c r="L2" s="4">
        <v>19381320000000</v>
      </c>
      <c r="M2" s="4">
        <v>11406000000000</v>
      </c>
      <c r="N2" s="4">
        <v>1532448</v>
      </c>
      <c r="O2" s="1" t="s">
        <v>486</v>
      </c>
      <c r="P2" s="4">
        <v>1945307047917</v>
      </c>
      <c r="Q2" s="4">
        <v>68885</v>
      </c>
      <c r="R2" s="4">
        <v>1860665</v>
      </c>
      <c r="S2" s="4">
        <v>390022</v>
      </c>
      <c r="T2" s="4">
        <v>407</v>
      </c>
      <c r="U2" s="4">
        <v>0</v>
      </c>
      <c r="V2" s="4">
        <v>0</v>
      </c>
      <c r="W2" s="16">
        <v>2319979</v>
      </c>
      <c r="X2" s="16">
        <v>28849</v>
      </c>
      <c r="Y2" s="4">
        <v>0</v>
      </c>
      <c r="Z2" s="4">
        <v>28849</v>
      </c>
      <c r="AA2" s="4">
        <v>0</v>
      </c>
      <c r="AB2" s="4">
        <v>0</v>
      </c>
      <c r="AC2" s="4">
        <v>0</v>
      </c>
      <c r="AD2" s="4">
        <v>0</v>
      </c>
      <c r="AE2" s="3" t="s">
        <v>22</v>
      </c>
      <c r="AF2" s="3" t="s">
        <v>33</v>
      </c>
      <c r="AG2" s="3" t="s">
        <v>34</v>
      </c>
      <c r="AH2" s="4">
        <v>14797</v>
      </c>
      <c r="AJ2" s="4">
        <v>238742</v>
      </c>
      <c r="AK2" s="2" t="s">
        <v>221</v>
      </c>
    </row>
    <row r="3" spans="1:37" ht="15" customHeight="1">
      <c r="A3" s="19" t="s">
        <v>183</v>
      </c>
      <c r="B3" s="17">
        <v>2.7442540495092968E-2</v>
      </c>
      <c r="C3" s="17">
        <v>3.9958289320440939E-2</v>
      </c>
      <c r="D3" s="17">
        <v>0.30632431407600008</v>
      </c>
      <c r="E3" s="17">
        <v>0.13433739387227758</v>
      </c>
      <c r="F3" s="17">
        <v>0.94747447041944466</v>
      </c>
      <c r="G3" s="17">
        <v>3.8936774193548387</v>
      </c>
      <c r="H3" s="17">
        <v>1.5251476951692771</v>
      </c>
      <c r="I3" s="4">
        <v>509488</v>
      </c>
      <c r="J3" s="4">
        <v>226196</v>
      </c>
      <c r="K3" s="4">
        <v>738420</v>
      </c>
      <c r="L3" s="4">
        <v>3792600000000</v>
      </c>
      <c r="M3" s="4">
        <v>775000000000</v>
      </c>
      <c r="N3" s="4">
        <v>379168</v>
      </c>
      <c r="O3" s="1" t="s">
        <v>484</v>
      </c>
      <c r="P3" s="4">
        <v>5784275148699</v>
      </c>
      <c r="Q3" s="4">
        <v>133960</v>
      </c>
      <c r="R3" s="4">
        <v>552820</v>
      </c>
      <c r="S3" s="4">
        <v>0</v>
      </c>
      <c r="T3" s="4">
        <v>0</v>
      </c>
      <c r="U3" s="4">
        <v>12749</v>
      </c>
      <c r="V3" s="4">
        <v>375663</v>
      </c>
      <c r="W3" s="16">
        <v>1075192</v>
      </c>
      <c r="X3" s="16">
        <v>29506</v>
      </c>
      <c r="Y3" s="4">
        <v>29506</v>
      </c>
      <c r="Z3" s="4">
        <v>0</v>
      </c>
      <c r="AA3" s="4">
        <v>0</v>
      </c>
      <c r="AB3" s="4">
        <v>0</v>
      </c>
      <c r="AC3" s="4">
        <v>0</v>
      </c>
      <c r="AD3" s="4">
        <v>0</v>
      </c>
      <c r="AE3" s="3" t="s">
        <v>71</v>
      </c>
      <c r="AF3" s="3" t="s">
        <v>72</v>
      </c>
      <c r="AG3" s="3" t="s">
        <v>73</v>
      </c>
      <c r="AH3" s="4">
        <v>184605</v>
      </c>
      <c r="AI3" s="4">
        <v>56549</v>
      </c>
      <c r="AJ3" s="4">
        <v>127372</v>
      </c>
      <c r="AK3" s="2" t="s">
        <v>184</v>
      </c>
    </row>
    <row r="4" spans="1:37" ht="15" customHeight="1">
      <c r="A4" s="19" t="s">
        <v>222</v>
      </c>
      <c r="B4" s="17">
        <v>3.4987991274843651E-2</v>
      </c>
      <c r="C4" s="17">
        <v>3.5842635681284853E-2</v>
      </c>
      <c r="D4" s="17">
        <v>0.35574386789473972</v>
      </c>
      <c r="E4" s="17">
        <v>0.11628438800239389</v>
      </c>
      <c r="F4" s="17">
        <v>0.59709137980784643</v>
      </c>
      <c r="G4" s="17">
        <v>2.6326999999999998</v>
      </c>
      <c r="H4" s="17">
        <v>5.6150863532073381E-2</v>
      </c>
      <c r="I4" s="4">
        <v>1140551</v>
      </c>
      <c r="J4" s="4">
        <v>850606</v>
      </c>
      <c r="K4" s="4">
        <v>2391063</v>
      </c>
      <c r="L4" s="4">
        <v>9808290000000</v>
      </c>
      <c r="M4" s="4">
        <v>2700000000000</v>
      </c>
      <c r="N4" s="4">
        <v>1497136</v>
      </c>
      <c r="O4" s="1" t="s">
        <v>487</v>
      </c>
      <c r="P4" s="4">
        <v>550743953273</v>
      </c>
      <c r="Q4" s="4">
        <v>187447</v>
      </c>
      <c r="R4" s="4">
        <v>1651327</v>
      </c>
      <c r="S4" s="4">
        <v>0</v>
      </c>
      <c r="T4" s="4">
        <v>0</v>
      </c>
      <c r="U4" s="4">
        <v>243583</v>
      </c>
      <c r="V4" s="4">
        <v>367112</v>
      </c>
      <c r="W4" s="16">
        <v>2449469</v>
      </c>
      <c r="X4" s="16">
        <v>85702</v>
      </c>
      <c r="Y4" s="4">
        <v>61917</v>
      </c>
      <c r="Z4" s="4">
        <v>0</v>
      </c>
      <c r="AA4" s="4">
        <v>0</v>
      </c>
      <c r="AB4" s="4">
        <v>23785</v>
      </c>
      <c r="AC4" s="4">
        <v>0</v>
      </c>
      <c r="AD4" s="4">
        <v>0</v>
      </c>
      <c r="AE4" s="3" t="s">
        <v>22</v>
      </c>
      <c r="AF4" s="3" t="s">
        <v>76</v>
      </c>
      <c r="AG4" s="3" t="s">
        <v>24</v>
      </c>
      <c r="AH4" s="4">
        <v>2391063</v>
      </c>
      <c r="AI4" s="4">
        <v>850606</v>
      </c>
      <c r="AJ4" s="4">
        <v>1140551</v>
      </c>
      <c r="AK4" s="2" t="s">
        <v>223</v>
      </c>
    </row>
    <row r="5" spans="1:37" ht="15" customHeight="1">
      <c r="A5" s="19" t="s">
        <v>437</v>
      </c>
      <c r="B5" s="17">
        <v>3.5572195445620625E-2</v>
      </c>
      <c r="C5" s="17">
        <v>1.1120459285652211</v>
      </c>
      <c r="D5" s="17">
        <v>0</v>
      </c>
      <c r="E5" s="17">
        <v>6.6357402659352454E-3</v>
      </c>
      <c r="F5" s="17">
        <v>-0.87951297883270674</v>
      </c>
      <c r="G5" s="17">
        <v>16.064665139804287</v>
      </c>
      <c r="H5" s="17">
        <v>0.1938199915421859</v>
      </c>
      <c r="I5" s="4">
        <v>222576</v>
      </c>
      <c r="J5" s="4">
        <v>0</v>
      </c>
      <c r="K5" s="4">
        <v>61370.666666666672</v>
      </c>
      <c r="L5" s="4">
        <v>33542000000000</v>
      </c>
      <c r="M5" s="4">
        <v>1965582080000</v>
      </c>
      <c r="N5" s="4">
        <v>509355</v>
      </c>
      <c r="O5" s="1" t="s">
        <v>488</v>
      </c>
      <c r="P5" s="4">
        <v>6501110156308</v>
      </c>
      <c r="Q5" s="4">
        <v>37116</v>
      </c>
      <c r="R5" s="4">
        <v>257928</v>
      </c>
      <c r="S5" s="4">
        <v>1620696</v>
      </c>
      <c r="T5" s="4">
        <v>0</v>
      </c>
      <c r="U5" s="4">
        <v>2809</v>
      </c>
      <c r="V5" s="4">
        <v>0</v>
      </c>
      <c r="W5" s="16">
        <v>1918549</v>
      </c>
      <c r="X5" s="16">
        <v>68247</v>
      </c>
      <c r="Y5" s="4">
        <v>0</v>
      </c>
      <c r="Z5" s="4">
        <v>68247</v>
      </c>
      <c r="AA5" s="4">
        <v>0</v>
      </c>
      <c r="AB5" s="4">
        <v>0</v>
      </c>
      <c r="AC5" s="4">
        <v>0</v>
      </c>
      <c r="AD5" s="4">
        <v>0</v>
      </c>
      <c r="AE5" s="3" t="s">
        <v>298</v>
      </c>
      <c r="AF5" s="3" t="s">
        <v>81</v>
      </c>
      <c r="AG5" s="3" t="s">
        <v>34</v>
      </c>
      <c r="AH5" s="4">
        <v>46028</v>
      </c>
      <c r="AJ5" s="4">
        <v>166932</v>
      </c>
      <c r="AK5" s="2" t="s">
        <v>438</v>
      </c>
    </row>
    <row r="6" spans="1:37" ht="15" customHeight="1">
      <c r="A6" s="19" t="s">
        <v>84</v>
      </c>
      <c r="B6" s="17">
        <v>4.9515072234932088E-2</v>
      </c>
      <c r="C6" s="17">
        <v>0.13751624447047828</v>
      </c>
      <c r="D6" s="17">
        <v>0.77405942115270121</v>
      </c>
      <c r="E6" s="17">
        <v>0.10794539670172705</v>
      </c>
      <c r="F6" s="17">
        <v>153.58386937159821</v>
      </c>
      <c r="G6" s="17">
        <v>0.9458025393215842</v>
      </c>
      <c r="H6" s="17">
        <v>0.38366535101253085</v>
      </c>
      <c r="I6" s="4">
        <v>332515</v>
      </c>
      <c r="J6" s="4">
        <v>241827</v>
      </c>
      <c r="K6" s="4">
        <v>312414</v>
      </c>
      <c r="L6" s="5">
        <v>3080400000000</v>
      </c>
      <c r="M6" s="4">
        <v>1583100000000</v>
      </c>
      <c r="N6" s="4">
        <v>2021</v>
      </c>
      <c r="O6" s="1" t="s">
        <v>486</v>
      </c>
      <c r="P6" s="4">
        <v>1181842747259</v>
      </c>
      <c r="Q6" s="4">
        <v>131266</v>
      </c>
      <c r="R6" s="4">
        <v>558605</v>
      </c>
      <c r="S6" s="4">
        <v>0</v>
      </c>
      <c r="T6" s="4">
        <v>0</v>
      </c>
      <c r="U6" s="4">
        <v>144375</v>
      </c>
      <c r="V6" s="4">
        <v>33409</v>
      </c>
      <c r="W6" s="16">
        <v>867655</v>
      </c>
      <c r="X6" s="16">
        <v>42962</v>
      </c>
      <c r="Y6" s="4">
        <v>42962</v>
      </c>
      <c r="Z6" s="4">
        <v>0</v>
      </c>
      <c r="AA6" s="4">
        <v>0</v>
      </c>
      <c r="AB6" s="4">
        <v>0</v>
      </c>
      <c r="AC6" s="4">
        <v>0</v>
      </c>
      <c r="AD6" s="4">
        <v>0</v>
      </c>
      <c r="AE6" s="1" t="s">
        <v>22</v>
      </c>
      <c r="AF6" s="1" t="s">
        <v>59</v>
      </c>
      <c r="AG6" s="1" t="s">
        <v>24</v>
      </c>
      <c r="AH6" s="5">
        <v>312414</v>
      </c>
      <c r="AI6" s="5">
        <v>241827</v>
      </c>
      <c r="AJ6" s="5">
        <v>332515</v>
      </c>
      <c r="AK6" s="1" t="s">
        <v>85</v>
      </c>
    </row>
    <row r="7" spans="1:37" ht="15" customHeight="1">
      <c r="A7" s="19" t="s">
        <v>122</v>
      </c>
      <c r="B7" s="17">
        <v>5.3450838289767141E-2</v>
      </c>
      <c r="C7" s="17">
        <v>2.7315771850102092E-2</v>
      </c>
      <c r="D7" s="17">
        <v>0.40399505816426046</v>
      </c>
      <c r="E7" s="17">
        <v>0.32533067661670712</v>
      </c>
      <c r="F7" s="17">
        <v>1.313392463563225</v>
      </c>
      <c r="G7" s="17">
        <v>3.2672621706118803</v>
      </c>
      <c r="H7" s="17">
        <v>0.17350693637626818</v>
      </c>
      <c r="I7" s="4">
        <v>37300073</v>
      </c>
      <c r="J7" s="4">
        <v>29833190</v>
      </c>
      <c r="K7" s="4">
        <v>73845433</v>
      </c>
      <c r="L7" s="4">
        <v>114652800000000</v>
      </c>
      <c r="M7" s="4">
        <v>26868000000000</v>
      </c>
      <c r="N7" s="4">
        <v>31920841</v>
      </c>
      <c r="O7" s="1" t="s">
        <v>485</v>
      </c>
      <c r="P7" s="4">
        <v>19893056074961</v>
      </c>
      <c r="Q7" s="4">
        <v>13097684</v>
      </c>
      <c r="R7" s="4">
        <v>12145356</v>
      </c>
      <c r="S7" s="4">
        <v>5848214</v>
      </c>
      <c r="T7" s="4">
        <v>3437562</v>
      </c>
      <c r="U7" s="4">
        <v>0</v>
      </c>
      <c r="V7" s="4">
        <v>3209507</v>
      </c>
      <c r="W7" s="16">
        <v>37738323</v>
      </c>
      <c r="X7" s="16">
        <v>2017145</v>
      </c>
      <c r="Y7" s="4">
        <v>0</v>
      </c>
      <c r="Z7" s="4">
        <v>1877175</v>
      </c>
      <c r="AA7" s="4">
        <v>139970</v>
      </c>
      <c r="AB7" s="4">
        <v>0</v>
      </c>
      <c r="AC7" s="4">
        <v>0</v>
      </c>
      <c r="AD7" s="4">
        <v>0</v>
      </c>
      <c r="AE7" s="3" t="s">
        <v>22</v>
      </c>
      <c r="AF7" s="3" t="s">
        <v>124</v>
      </c>
      <c r="AG7" s="3" t="s">
        <v>24</v>
      </c>
      <c r="AH7" s="4">
        <v>73845433</v>
      </c>
      <c r="AI7" s="4">
        <v>29833190</v>
      </c>
      <c r="AJ7" s="4">
        <v>37300073</v>
      </c>
      <c r="AK7" s="2" t="s">
        <v>123</v>
      </c>
    </row>
    <row r="8" spans="1:37" ht="15" customHeight="1">
      <c r="A8" s="19" t="s">
        <v>167</v>
      </c>
      <c r="B8" s="17">
        <v>5.9061112753764862E-2</v>
      </c>
      <c r="C8" s="17">
        <v>2.7409267418415352E-2</v>
      </c>
      <c r="D8" s="17">
        <v>0.78085654544096783</v>
      </c>
      <c r="E8" s="17">
        <v>9.7688060328726192E-2</v>
      </c>
      <c r="F8" s="17">
        <v>13.686938758722803</v>
      </c>
      <c r="G8" s="17">
        <v>4.6836518046709132</v>
      </c>
      <c r="H8" s="17">
        <v>1.4308014513471237</v>
      </c>
      <c r="I8" s="4">
        <v>167367</v>
      </c>
      <c r="J8" s="4">
        <v>836516</v>
      </c>
      <c r="K8" s="4">
        <v>1071280</v>
      </c>
      <c r="L8" s="4">
        <v>1713280000000</v>
      </c>
      <c r="M8" s="4">
        <v>301440000000</v>
      </c>
      <c r="N8" s="4">
        <v>72941</v>
      </c>
      <c r="O8" s="1" t="s">
        <v>486</v>
      </c>
      <c r="P8" s="4">
        <v>2451363510564</v>
      </c>
      <c r="Q8" s="4">
        <v>32695</v>
      </c>
      <c r="R8" s="4">
        <v>11900</v>
      </c>
      <c r="S8" s="4">
        <v>0</v>
      </c>
      <c r="T8" s="4">
        <v>0</v>
      </c>
      <c r="U8" s="4">
        <v>434060</v>
      </c>
      <c r="V8" s="4">
        <v>18508</v>
      </c>
      <c r="W8" s="16">
        <v>497163</v>
      </c>
      <c r="X8" s="16">
        <v>29363</v>
      </c>
      <c r="Y8" s="4">
        <v>27508</v>
      </c>
      <c r="Z8" s="4">
        <v>0</v>
      </c>
      <c r="AA8" s="4">
        <v>1855</v>
      </c>
      <c r="AB8" s="4">
        <v>0</v>
      </c>
      <c r="AC8" s="4">
        <v>0</v>
      </c>
      <c r="AD8" s="4">
        <v>0</v>
      </c>
      <c r="AE8" s="3" t="s">
        <v>22</v>
      </c>
      <c r="AF8" s="3" t="s">
        <v>169</v>
      </c>
      <c r="AG8" s="3" t="s">
        <v>24</v>
      </c>
      <c r="AH8" s="4">
        <v>1071280</v>
      </c>
      <c r="AI8" s="4">
        <v>836516</v>
      </c>
      <c r="AJ8" s="4">
        <v>167367</v>
      </c>
      <c r="AK8" s="2" t="s">
        <v>168</v>
      </c>
    </row>
    <row r="9" spans="1:37" ht="15" customHeight="1">
      <c r="A9" s="19" t="s">
        <v>333</v>
      </c>
      <c r="B9" s="17">
        <v>7.4872825141525046E-2</v>
      </c>
      <c r="C9" s="17">
        <v>6.2996717842909847E-2</v>
      </c>
      <c r="D9" s="17">
        <v>0.33524244923169927</v>
      </c>
      <c r="E9" s="17">
        <v>8.1576784651571393E-2</v>
      </c>
      <c r="F9" s="17">
        <v>0.78453519698173391</v>
      </c>
      <c r="G9" s="17">
        <v>1.7546448087431694</v>
      </c>
      <c r="H9" s="17">
        <v>1.7305896633321053E-2</v>
      </c>
      <c r="I9" s="4">
        <v>575720</v>
      </c>
      <c r="J9" s="4">
        <v>408155</v>
      </c>
      <c r="K9" s="4">
        <v>1217492</v>
      </c>
      <c r="L9" s="4">
        <v>7057400000000</v>
      </c>
      <c r="M9" s="4">
        <v>2562000000000</v>
      </c>
      <c r="N9" s="4">
        <v>682246</v>
      </c>
      <c r="O9" s="1" t="s">
        <v>486</v>
      </c>
      <c r="P9" s="4">
        <v>122134634900</v>
      </c>
      <c r="Q9" s="4">
        <v>255436</v>
      </c>
      <c r="R9" s="4">
        <v>516682</v>
      </c>
      <c r="S9" s="4">
        <v>0</v>
      </c>
      <c r="T9" s="4">
        <v>0</v>
      </c>
      <c r="U9" s="4">
        <v>45081</v>
      </c>
      <c r="V9" s="4">
        <v>207178</v>
      </c>
      <c r="W9" s="16">
        <v>1024377</v>
      </c>
      <c r="X9" s="16">
        <v>76698</v>
      </c>
      <c r="Y9" s="4">
        <v>56628</v>
      </c>
      <c r="Z9" s="4">
        <v>0</v>
      </c>
      <c r="AA9" s="4">
        <v>20070</v>
      </c>
      <c r="AB9" s="4">
        <v>0</v>
      </c>
      <c r="AC9" s="4">
        <v>0</v>
      </c>
      <c r="AD9" s="4">
        <v>0</v>
      </c>
      <c r="AE9" s="3" t="s">
        <v>22</v>
      </c>
      <c r="AF9" s="3" t="s">
        <v>53</v>
      </c>
      <c r="AG9" s="3" t="s">
        <v>24</v>
      </c>
      <c r="AH9" s="4">
        <v>1217492</v>
      </c>
      <c r="AI9" s="4">
        <v>408155</v>
      </c>
      <c r="AJ9" s="4">
        <v>575720</v>
      </c>
      <c r="AK9" s="2" t="s">
        <v>334</v>
      </c>
    </row>
    <row r="10" spans="1:37" ht="15" customHeight="1">
      <c r="A10" s="19" t="s">
        <v>120</v>
      </c>
      <c r="B10" s="17">
        <v>7.9127338773395936E-2</v>
      </c>
      <c r="C10" s="17">
        <v>4.5687859204846012E-2</v>
      </c>
      <c r="D10" s="17">
        <v>0.38832613828170598</v>
      </c>
      <c r="E10" s="17">
        <v>0.18475730959041933</v>
      </c>
      <c r="F10" s="17">
        <v>0.75768159083691655</v>
      </c>
      <c r="G10" s="17">
        <v>1.3879627013280589</v>
      </c>
      <c r="H10" s="17">
        <v>8.4899927268473757E-2</v>
      </c>
      <c r="I10" s="4">
        <v>5589480</v>
      </c>
      <c r="J10" s="4">
        <v>3692535</v>
      </c>
      <c r="K10" s="4">
        <v>9508850</v>
      </c>
      <c r="L10" s="4">
        <v>30253092624000</v>
      </c>
      <c r="M10" s="4">
        <v>12668997136000</v>
      </c>
      <c r="N10" s="4">
        <v>5409882</v>
      </c>
      <c r="O10" s="1" t="s">
        <v>486</v>
      </c>
      <c r="P10" s="4">
        <v>2568485363424</v>
      </c>
      <c r="Q10" s="4">
        <v>2736538</v>
      </c>
      <c r="R10" s="4">
        <v>1577746</v>
      </c>
      <c r="S10" s="4">
        <v>0</v>
      </c>
      <c r="T10" s="4">
        <v>0</v>
      </c>
      <c r="U10" s="4">
        <v>64539</v>
      </c>
      <c r="V10" s="4">
        <v>1111555</v>
      </c>
      <c r="W10" s="16">
        <v>5490378</v>
      </c>
      <c r="X10" s="16">
        <v>434439</v>
      </c>
      <c r="Y10" s="4">
        <v>113785</v>
      </c>
      <c r="Z10" s="4">
        <v>0</v>
      </c>
      <c r="AA10" s="4">
        <v>320654</v>
      </c>
      <c r="AB10" s="4">
        <v>0</v>
      </c>
      <c r="AC10" s="4">
        <v>0</v>
      </c>
      <c r="AD10" s="4">
        <v>0</v>
      </c>
      <c r="AE10" s="3" t="s">
        <v>22</v>
      </c>
      <c r="AF10" s="3" t="s">
        <v>53</v>
      </c>
      <c r="AG10" s="3" t="s">
        <v>24</v>
      </c>
      <c r="AH10" s="4">
        <v>9508850</v>
      </c>
      <c r="AI10" s="4">
        <v>3692535</v>
      </c>
      <c r="AJ10" s="4">
        <v>5589480</v>
      </c>
      <c r="AK10" s="2" t="s">
        <v>121</v>
      </c>
    </row>
    <row r="11" spans="1:37" ht="15" customHeight="1">
      <c r="A11" s="19" t="s">
        <v>66</v>
      </c>
      <c r="B11" s="17">
        <v>0.13399012923969286</v>
      </c>
      <c r="C11" s="17">
        <v>0.11532707524404623</v>
      </c>
      <c r="D11" s="17">
        <v>0.44841654626160476</v>
      </c>
      <c r="E11" s="17">
        <v>0.19097205686672736</v>
      </c>
      <c r="F11" s="17">
        <v>4.9199276137845152</v>
      </c>
      <c r="G11" s="17">
        <v>6.7309149972929072</v>
      </c>
      <c r="H11" s="17">
        <v>0.41574452422130403</v>
      </c>
      <c r="I11" s="4">
        <v>2726890</v>
      </c>
      <c r="J11" s="4">
        <v>1909911</v>
      </c>
      <c r="K11" s="4">
        <v>4259234</v>
      </c>
      <c r="L11" s="5">
        <v>14279000000000</v>
      </c>
      <c r="M11" s="4">
        <v>1847000000000</v>
      </c>
      <c r="N11" s="4">
        <v>719474</v>
      </c>
      <c r="O11" s="1" t="s">
        <v>486</v>
      </c>
      <c r="P11" s="4">
        <v>5936416061356</v>
      </c>
      <c r="Q11" s="4">
        <v>28282</v>
      </c>
      <c r="R11" s="4">
        <v>2376173</v>
      </c>
      <c r="S11" s="4">
        <v>0</v>
      </c>
      <c r="T11" s="4">
        <v>0</v>
      </c>
      <c r="U11" s="4">
        <v>280914</v>
      </c>
      <c r="V11" s="4">
        <v>980610</v>
      </c>
      <c r="W11" s="16">
        <v>3665979</v>
      </c>
      <c r="X11" s="16">
        <v>491205</v>
      </c>
      <c r="Y11" s="4">
        <v>285079</v>
      </c>
      <c r="Z11" s="4">
        <v>0</v>
      </c>
      <c r="AA11" s="4">
        <v>964</v>
      </c>
      <c r="AB11" s="4">
        <v>205162</v>
      </c>
      <c r="AC11" s="4">
        <v>0</v>
      </c>
      <c r="AD11" s="4">
        <v>0</v>
      </c>
      <c r="AE11" s="1" t="s">
        <v>22</v>
      </c>
      <c r="AF11" s="1" t="s">
        <v>68</v>
      </c>
      <c r="AG11" s="1" t="s">
        <v>24</v>
      </c>
      <c r="AH11" s="5">
        <v>4259234</v>
      </c>
      <c r="AI11" s="5">
        <v>1909911</v>
      </c>
      <c r="AJ11" s="5">
        <v>2726890</v>
      </c>
      <c r="AK11" s="1" t="s">
        <v>67</v>
      </c>
    </row>
    <row r="12" spans="1:37" ht="15" customHeight="1">
      <c r="A12" s="19" t="s">
        <v>292</v>
      </c>
      <c r="B12" s="17">
        <v>0.13691656402559768</v>
      </c>
      <c r="C12" s="17">
        <v>0.15512649606905224</v>
      </c>
      <c r="D12" s="17">
        <v>0.41616930811253516</v>
      </c>
      <c r="E12" s="17">
        <v>0.17674539739559947</v>
      </c>
      <c r="F12" s="17">
        <v>2.3217629551736279</v>
      </c>
      <c r="G12" s="17">
        <v>17.558333333333334</v>
      </c>
      <c r="H12" s="17">
        <v>0.14465067112617871</v>
      </c>
      <c r="I12" s="4">
        <v>590418</v>
      </c>
      <c r="J12" s="4">
        <v>286590</v>
      </c>
      <c r="K12" s="4">
        <v>688638</v>
      </c>
      <c r="L12" s="4">
        <v>3340500000000</v>
      </c>
      <c r="M12" s="4">
        <v>180000000000</v>
      </c>
      <c r="N12" s="4">
        <v>207311</v>
      </c>
      <c r="O12" s="1" t="s">
        <v>485</v>
      </c>
      <c r="P12" s="4">
        <v>483205566897</v>
      </c>
      <c r="Q12" s="4">
        <v>91818</v>
      </c>
      <c r="R12" s="4">
        <v>505408</v>
      </c>
      <c r="S12" s="4">
        <v>0</v>
      </c>
      <c r="T12" s="4">
        <v>0</v>
      </c>
      <c r="U12" s="4">
        <v>490</v>
      </c>
      <c r="V12" s="4">
        <v>182511</v>
      </c>
      <c r="W12" s="16">
        <v>780227</v>
      </c>
      <c r="X12" s="16">
        <v>106826</v>
      </c>
      <c r="Y12" s="4">
        <v>42882</v>
      </c>
      <c r="Z12" s="4">
        <v>0</v>
      </c>
      <c r="AA12" s="4">
        <v>894</v>
      </c>
      <c r="AB12" s="4">
        <v>63050</v>
      </c>
      <c r="AC12" s="4">
        <v>0</v>
      </c>
      <c r="AD12" s="4">
        <v>0</v>
      </c>
      <c r="AE12" s="3" t="s">
        <v>22</v>
      </c>
      <c r="AF12" s="3" t="s">
        <v>45</v>
      </c>
      <c r="AG12" s="3" t="s">
        <v>24</v>
      </c>
      <c r="AH12" s="4">
        <v>688638</v>
      </c>
      <c r="AI12" s="4">
        <v>286590</v>
      </c>
      <c r="AJ12" s="4">
        <v>590418</v>
      </c>
      <c r="AK12" s="2" t="s">
        <v>293</v>
      </c>
    </row>
    <row r="13" spans="1:37" ht="15" customHeight="1">
      <c r="A13" s="19" t="s">
        <v>308</v>
      </c>
      <c r="B13" s="17">
        <v>0.16696896689229129</v>
      </c>
      <c r="C13" s="17">
        <v>7.1165082118726991E-2</v>
      </c>
      <c r="D13" s="17">
        <v>0.52516703114329655</v>
      </c>
      <c r="E13" s="17">
        <v>0.2794993695812622</v>
      </c>
      <c r="F13" s="17">
        <v>2.0204264888716339</v>
      </c>
      <c r="G13" s="17">
        <v>0.84623217922606919</v>
      </c>
      <c r="H13" s="17">
        <v>0.3606725661266586</v>
      </c>
      <c r="I13" s="4">
        <v>9382632</v>
      </c>
      <c r="J13" s="4">
        <v>9609708</v>
      </c>
      <c r="K13" s="4">
        <v>18298384</v>
      </c>
      <c r="L13" s="4">
        <v>33569420976000</v>
      </c>
      <c r="M13" s="4">
        <v>18182664864000</v>
      </c>
      <c r="N13" s="4">
        <v>6058212</v>
      </c>
      <c r="O13" s="1" t="s">
        <v>484</v>
      </c>
      <c r="P13" s="4">
        <v>12107569206800</v>
      </c>
      <c r="Q13" s="4">
        <v>623818</v>
      </c>
      <c r="R13" s="4">
        <v>1783896</v>
      </c>
      <c r="S13" s="4">
        <v>2006311</v>
      </c>
      <c r="T13" s="4">
        <v>751597</v>
      </c>
      <c r="U13" s="4">
        <v>0</v>
      </c>
      <c r="V13" s="4">
        <v>2633468</v>
      </c>
      <c r="W13" s="16">
        <v>7799090</v>
      </c>
      <c r="X13" s="16">
        <v>1302206</v>
      </c>
      <c r="Y13" s="4">
        <v>245952</v>
      </c>
      <c r="Z13" s="4">
        <v>819107</v>
      </c>
      <c r="AA13" s="4">
        <v>237147</v>
      </c>
      <c r="AB13" s="4">
        <v>0</v>
      </c>
      <c r="AC13" s="4">
        <v>0</v>
      </c>
      <c r="AD13" s="4">
        <v>0</v>
      </c>
      <c r="AE13" s="3" t="s">
        <v>71</v>
      </c>
      <c r="AF13" s="3" t="s">
        <v>310</v>
      </c>
      <c r="AG13" s="3" t="s">
        <v>73</v>
      </c>
      <c r="AH13" s="4">
        <v>4574596</v>
      </c>
      <c r="AI13" s="4">
        <v>2402427</v>
      </c>
      <c r="AJ13" s="4">
        <v>2345658</v>
      </c>
      <c r="AK13" s="2" t="s">
        <v>309</v>
      </c>
    </row>
    <row r="14" spans="1:37" ht="15" customHeight="1">
      <c r="A14" s="19" t="s">
        <v>421</v>
      </c>
      <c r="B14" s="17">
        <v>0.1710999522646485</v>
      </c>
      <c r="C14" s="17">
        <v>0.13061710297589707</v>
      </c>
      <c r="D14" s="17">
        <v>0.69329178980736994</v>
      </c>
      <c r="E14" s="17">
        <v>0.14023619809277391</v>
      </c>
      <c r="F14" s="17">
        <v>0.64369562362400756</v>
      </c>
      <c r="G14" s="17">
        <v>0.64232942199043896</v>
      </c>
      <c r="H14" s="17">
        <v>1.9649023684419746</v>
      </c>
      <c r="I14" s="4">
        <v>238478.66666666669</v>
      </c>
      <c r="J14" s="4">
        <v>783832</v>
      </c>
      <c r="K14" s="4">
        <v>1130594.6666666665</v>
      </c>
      <c r="L14" s="4">
        <v>1700550000000</v>
      </c>
      <c r="M14" s="4">
        <v>1035450000000</v>
      </c>
      <c r="N14" s="4">
        <v>687837</v>
      </c>
      <c r="O14" s="1" t="s">
        <v>486</v>
      </c>
      <c r="P14" s="4">
        <v>3341414722654</v>
      </c>
      <c r="Q14" s="4">
        <v>20272</v>
      </c>
      <c r="R14" s="4">
        <v>573136</v>
      </c>
      <c r="S14" s="4">
        <v>144736</v>
      </c>
      <c r="T14" s="4">
        <v>40386</v>
      </c>
      <c r="U14" s="4">
        <v>0</v>
      </c>
      <c r="V14" s="4">
        <v>84562</v>
      </c>
      <c r="W14" s="16">
        <v>863092</v>
      </c>
      <c r="X14" s="16">
        <v>147675</v>
      </c>
      <c r="Y14" s="4">
        <v>2931</v>
      </c>
      <c r="Z14" s="4">
        <v>26685</v>
      </c>
      <c r="AA14" s="4">
        <v>2184</v>
      </c>
      <c r="AB14" s="4">
        <v>115875</v>
      </c>
      <c r="AC14" s="4">
        <v>0</v>
      </c>
      <c r="AD14" s="4">
        <v>0</v>
      </c>
      <c r="AE14" s="3" t="s">
        <v>22</v>
      </c>
      <c r="AF14" s="3" t="s">
        <v>33</v>
      </c>
      <c r="AG14" s="3" t="s">
        <v>34</v>
      </c>
      <c r="AH14" s="4">
        <v>847946</v>
      </c>
      <c r="AI14" s="4">
        <v>587874</v>
      </c>
      <c r="AJ14" s="4">
        <v>178859</v>
      </c>
      <c r="AK14" s="2" t="s">
        <v>422</v>
      </c>
    </row>
    <row r="15" spans="1:37" ht="15" customHeight="1">
      <c r="A15" s="19" t="s">
        <v>112</v>
      </c>
      <c r="B15" s="17">
        <v>0.17837800768131284</v>
      </c>
      <c r="C15" s="17">
        <v>0.15071479782811228</v>
      </c>
      <c r="D15" s="17">
        <v>0.68315160129624919</v>
      </c>
      <c r="E15" s="17">
        <v>0.22278102017461726</v>
      </c>
      <c r="F15" s="17">
        <v>1.1945616106893717</v>
      </c>
      <c r="G15" s="17">
        <v>0.73554166666666665</v>
      </c>
      <c r="H15" s="17">
        <v>0.19011657764161846</v>
      </c>
      <c r="I15" s="4">
        <v>55676987</v>
      </c>
      <c r="J15" s="4">
        <v>65422382</v>
      </c>
      <c r="K15" s="4">
        <v>95765540</v>
      </c>
      <c r="L15" s="4">
        <v>249918000000000</v>
      </c>
      <c r="M15" s="4">
        <v>144000000000000</v>
      </c>
      <c r="N15" s="4">
        <v>43637663</v>
      </c>
      <c r="O15" s="1" t="s">
        <v>486</v>
      </c>
      <c r="P15" s="4">
        <v>47513554851038</v>
      </c>
      <c r="Q15" s="4">
        <v>10535502</v>
      </c>
      <c r="R15" s="4">
        <v>61636024</v>
      </c>
      <c r="S15" s="4">
        <v>0</v>
      </c>
      <c r="T15" s="4">
        <v>0</v>
      </c>
      <c r="U15" s="4">
        <v>2224971</v>
      </c>
      <c r="V15" s="4">
        <v>6517536</v>
      </c>
      <c r="W15" s="16">
        <v>80914033</v>
      </c>
      <c r="X15" s="16">
        <v>14433284</v>
      </c>
      <c r="Y15" s="4">
        <v>11080071</v>
      </c>
      <c r="Z15" s="4">
        <v>0</v>
      </c>
      <c r="AA15" s="4">
        <v>3353213</v>
      </c>
      <c r="AB15" s="4">
        <v>0</v>
      </c>
      <c r="AC15" s="4">
        <v>0</v>
      </c>
      <c r="AD15" s="4">
        <v>0</v>
      </c>
      <c r="AE15" s="3" t="s">
        <v>22</v>
      </c>
      <c r="AF15" s="3" t="s">
        <v>53</v>
      </c>
      <c r="AG15" s="3" t="s">
        <v>24</v>
      </c>
      <c r="AH15" s="4">
        <v>95765540</v>
      </c>
      <c r="AI15" s="4">
        <v>65422382</v>
      </c>
      <c r="AJ15" s="4">
        <v>55676987</v>
      </c>
      <c r="AK15" s="2" t="s">
        <v>113</v>
      </c>
    </row>
    <row r="16" spans="1:37" ht="15" customHeight="1">
      <c r="A16" s="19" t="s">
        <v>431</v>
      </c>
      <c r="B16" s="17">
        <v>0.18035833580093591</v>
      </c>
      <c r="C16" s="17">
        <v>8.3051803664296084E-2</v>
      </c>
      <c r="D16" s="17">
        <v>0.50517595604314824</v>
      </c>
      <c r="E16" s="17">
        <v>0.25151105590062112</v>
      </c>
      <c r="F16" s="17">
        <v>2.0066517964933723</v>
      </c>
      <c r="G16" s="17">
        <v>1.9156102861282145</v>
      </c>
      <c r="H16" s="17">
        <v>0.28460848209018635</v>
      </c>
      <c r="I16" s="4">
        <v>2024664</v>
      </c>
      <c r="J16" s="4">
        <v>2749016</v>
      </c>
      <c r="K16" s="4">
        <v>5441700</v>
      </c>
      <c r="L16" s="4">
        <v>8050000000000</v>
      </c>
      <c r="M16" s="4">
        <v>2761000000000</v>
      </c>
      <c r="N16" s="4">
        <v>1809887</v>
      </c>
      <c r="O16" s="1" t="s">
        <v>484</v>
      </c>
      <c r="P16" s="4">
        <v>2291098280826</v>
      </c>
      <c r="Q16" s="4">
        <v>108833</v>
      </c>
      <c r="R16" s="4">
        <v>1139736</v>
      </c>
      <c r="S16" s="4">
        <v>8793</v>
      </c>
      <c r="T16" s="4">
        <v>170981</v>
      </c>
      <c r="U16" s="4">
        <v>0</v>
      </c>
      <c r="V16" s="4">
        <v>1077463</v>
      </c>
      <c r="W16" s="16">
        <v>2505806</v>
      </c>
      <c r="X16" s="16">
        <v>451943</v>
      </c>
      <c r="Y16" s="4">
        <v>162250</v>
      </c>
      <c r="Z16" s="4">
        <v>172496</v>
      </c>
      <c r="AA16" s="4">
        <v>785</v>
      </c>
      <c r="AB16" s="4">
        <v>116412</v>
      </c>
      <c r="AC16" s="4">
        <v>0</v>
      </c>
      <c r="AD16" s="4">
        <v>0</v>
      </c>
      <c r="AE16" s="3" t="s">
        <v>71</v>
      </c>
      <c r="AF16" s="3" t="s">
        <v>72</v>
      </c>
      <c r="AG16" s="3" t="s">
        <v>73</v>
      </c>
      <c r="AH16" s="4">
        <v>1360425</v>
      </c>
      <c r="AI16" s="4">
        <v>687254</v>
      </c>
      <c r="AJ16" s="4">
        <v>506166</v>
      </c>
      <c r="AK16" s="2" t="s">
        <v>432</v>
      </c>
    </row>
    <row r="17" spans="1:37" ht="15" customHeight="1">
      <c r="A17" s="19" t="s">
        <v>341</v>
      </c>
      <c r="B17" s="17">
        <v>0.19412061116947227</v>
      </c>
      <c r="C17" s="17">
        <v>0.16252361649825925</v>
      </c>
      <c r="D17" s="17">
        <v>0.57754315324147865</v>
      </c>
      <c r="E17" s="17">
        <v>0.10901853054743603</v>
      </c>
      <c r="F17" s="17">
        <v>0.85053178820215303</v>
      </c>
      <c r="G17" s="17">
        <v>14.155045118949959</v>
      </c>
      <c r="H17" s="17">
        <v>0.59308142257857888</v>
      </c>
      <c r="I17" s="4">
        <v>483362</v>
      </c>
      <c r="J17" s="4">
        <v>726927</v>
      </c>
      <c r="K17" s="4">
        <v>1258654</v>
      </c>
      <c r="L17" s="4">
        <v>4433760000000</v>
      </c>
      <c r="M17" s="4">
        <v>292560000000</v>
      </c>
      <c r="N17" s="4">
        <v>680158</v>
      </c>
      <c r="O17" s="1" t="s">
        <v>485</v>
      </c>
      <c r="P17" s="4">
        <v>2629580688172</v>
      </c>
      <c r="Q17" s="4">
        <v>73796</v>
      </c>
      <c r="R17" s="4">
        <v>273912</v>
      </c>
      <c r="S17" s="4">
        <v>0</v>
      </c>
      <c r="T17" s="4">
        <v>0</v>
      </c>
      <c r="U17" s="4">
        <v>43295</v>
      </c>
      <c r="V17" s="4">
        <v>662780</v>
      </c>
      <c r="W17" s="16">
        <v>1053783</v>
      </c>
      <c r="X17" s="16">
        <v>204561</v>
      </c>
      <c r="Y17" s="4">
        <v>204289</v>
      </c>
      <c r="Z17" s="4">
        <v>0</v>
      </c>
      <c r="AA17" s="4">
        <v>272</v>
      </c>
      <c r="AB17" s="4">
        <v>0</v>
      </c>
      <c r="AC17" s="4">
        <v>0</v>
      </c>
      <c r="AD17" s="4">
        <v>0</v>
      </c>
      <c r="AE17" s="3" t="s">
        <v>22</v>
      </c>
      <c r="AF17" s="3" t="s">
        <v>242</v>
      </c>
      <c r="AG17" s="3" t="s">
        <v>24</v>
      </c>
      <c r="AH17" s="4">
        <v>1258654</v>
      </c>
      <c r="AI17" s="4">
        <v>726927</v>
      </c>
      <c r="AJ17" s="4">
        <v>483362</v>
      </c>
      <c r="AK17" s="2" t="s">
        <v>342</v>
      </c>
    </row>
    <row r="18" spans="1:37" ht="15" customHeight="1">
      <c r="A18" s="19" t="s">
        <v>412</v>
      </c>
      <c r="B18" s="17">
        <v>0.20202781702698189</v>
      </c>
      <c r="C18" s="17">
        <v>7.0365024559285047E-2</v>
      </c>
      <c r="D18" s="17">
        <v>0.69585531929166966</v>
      </c>
      <c r="E18" s="17">
        <v>7.3994345074886919E-2</v>
      </c>
      <c r="F18" s="17">
        <v>1.7912984230119779</v>
      </c>
      <c r="G18" s="17">
        <v>1.1947453330260429</v>
      </c>
      <c r="H18" s="17">
        <v>6.7261094163642801E-2</v>
      </c>
      <c r="I18" s="4">
        <v>761020</v>
      </c>
      <c r="J18" s="4">
        <v>1770289.3333333335</v>
      </c>
      <c r="K18" s="4">
        <v>2544048</v>
      </c>
      <c r="L18" s="4">
        <v>10284840000000</v>
      </c>
      <c r="M18" s="4">
        <v>4686120000000</v>
      </c>
      <c r="N18" s="4">
        <v>911421</v>
      </c>
      <c r="O18" s="1" t="s">
        <v>486</v>
      </c>
      <c r="P18" s="4">
        <v>691769591698</v>
      </c>
      <c r="Q18" s="4">
        <v>446245</v>
      </c>
      <c r="R18" s="4">
        <v>133411</v>
      </c>
      <c r="S18" s="4">
        <v>202999</v>
      </c>
      <c r="T18" s="4">
        <v>55738</v>
      </c>
      <c r="U18" s="4">
        <v>0</v>
      </c>
      <c r="V18" s="4">
        <v>47683</v>
      </c>
      <c r="W18" s="16">
        <v>886076</v>
      </c>
      <c r="X18" s="16">
        <v>179012</v>
      </c>
      <c r="Y18" s="4">
        <v>0</v>
      </c>
      <c r="Z18" s="4">
        <v>126402</v>
      </c>
      <c r="AA18" s="4">
        <v>52610</v>
      </c>
      <c r="AB18" s="4">
        <v>0</v>
      </c>
      <c r="AC18" s="4">
        <v>0</v>
      </c>
      <c r="AD18" s="4">
        <v>0</v>
      </c>
      <c r="AE18" s="3" t="s">
        <v>22</v>
      </c>
      <c r="AF18" s="3" t="s">
        <v>33</v>
      </c>
      <c r="AG18" s="3" t="s">
        <v>34</v>
      </c>
      <c r="AH18" s="4">
        <v>1908036</v>
      </c>
      <c r="AI18" s="4">
        <v>1327717</v>
      </c>
      <c r="AJ18" s="4">
        <v>570765</v>
      </c>
      <c r="AK18" s="2" t="s">
        <v>413</v>
      </c>
    </row>
    <row r="19" spans="1:37" ht="15" customHeight="1">
      <c r="A19" s="19" t="s">
        <v>379</v>
      </c>
      <c r="B19" s="17">
        <v>0.20281181152938776</v>
      </c>
      <c r="C19" s="17">
        <v>4.1486209534521902E-2</v>
      </c>
      <c r="D19" s="17">
        <v>0.74352595328641757</v>
      </c>
      <c r="E19" s="17">
        <v>0.10564557613168725</v>
      </c>
      <c r="F19" s="17">
        <v>3.0419147262390158</v>
      </c>
      <c r="G19" s="17">
        <v>9.3061630218687874</v>
      </c>
      <c r="H19" s="17">
        <v>0.41548074797357254</v>
      </c>
      <c r="I19" s="4">
        <v>328600</v>
      </c>
      <c r="J19" s="4">
        <v>1211006</v>
      </c>
      <c r="K19" s="4">
        <v>1628734</v>
      </c>
      <c r="L19" s="4">
        <v>3110400000000</v>
      </c>
      <c r="M19" s="4">
        <v>301800000000</v>
      </c>
      <c r="N19" s="4">
        <v>402961</v>
      </c>
      <c r="O19" s="1" t="s">
        <v>487</v>
      </c>
      <c r="P19" s="4">
        <v>1292311318497</v>
      </c>
      <c r="Q19" s="4">
        <v>25837</v>
      </c>
      <c r="R19" s="4">
        <v>115393</v>
      </c>
      <c r="S19" s="4">
        <v>0</v>
      </c>
      <c r="T19" s="4">
        <v>80015</v>
      </c>
      <c r="U19" s="4">
        <v>0</v>
      </c>
      <c r="V19" s="4">
        <v>111921</v>
      </c>
      <c r="W19" s="16">
        <v>333166</v>
      </c>
      <c r="X19" s="16">
        <v>67570</v>
      </c>
      <c r="Y19" s="4">
        <v>60746</v>
      </c>
      <c r="Z19" s="4">
        <v>0</v>
      </c>
      <c r="AA19" s="4">
        <v>6824</v>
      </c>
      <c r="AB19" s="4">
        <v>0</v>
      </c>
      <c r="AC19" s="4">
        <v>0</v>
      </c>
      <c r="AD19" s="4">
        <v>0</v>
      </c>
      <c r="AE19" s="3" t="s">
        <v>40</v>
      </c>
      <c r="AF19" s="3" t="s">
        <v>45</v>
      </c>
      <c r="AG19" s="3" t="s">
        <v>42</v>
      </c>
      <c r="AH19" s="4">
        <v>814367</v>
      </c>
      <c r="AI19" s="4">
        <v>605503</v>
      </c>
      <c r="AJ19" s="4">
        <v>164300</v>
      </c>
      <c r="AK19" s="2" t="s">
        <v>380</v>
      </c>
    </row>
    <row r="20" spans="1:37" ht="15" customHeight="1">
      <c r="A20" s="19" t="s">
        <v>141</v>
      </c>
      <c r="B20" s="17">
        <v>0.20533084941179394</v>
      </c>
      <c r="C20" s="17">
        <v>0.10486636953486743</v>
      </c>
      <c r="D20" s="17">
        <v>0.57340542452763876</v>
      </c>
      <c r="E20" s="17">
        <v>0.12338761193633248</v>
      </c>
      <c r="F20" s="17">
        <v>0.94432804368844203</v>
      </c>
      <c r="G20" s="17">
        <v>1.1536568616229828</v>
      </c>
      <c r="H20" s="17">
        <v>1.2272019495944383E-2</v>
      </c>
      <c r="I20" s="4">
        <v>37147568</v>
      </c>
      <c r="J20" s="4">
        <v>46908331</v>
      </c>
      <c r="K20" s="4">
        <v>81806570</v>
      </c>
      <c r="L20" s="4">
        <v>301064000000000</v>
      </c>
      <c r="M20" s="4">
        <v>139792000000000</v>
      </c>
      <c r="N20" s="4">
        <v>42074469</v>
      </c>
      <c r="O20" s="1" t="s">
        <v>486</v>
      </c>
      <c r="P20" s="4">
        <v>3694663277527</v>
      </c>
      <c r="Q20" s="4">
        <v>1537939</v>
      </c>
      <c r="R20" s="4">
        <v>10123528</v>
      </c>
      <c r="S20" s="4">
        <v>19191594</v>
      </c>
      <c r="T20" s="4">
        <v>2984381</v>
      </c>
      <c r="U20" s="4">
        <v>0</v>
      </c>
      <c r="V20" s="4">
        <v>7942729</v>
      </c>
      <c r="W20" s="16">
        <v>41780171</v>
      </c>
      <c r="X20" s="16">
        <v>8578758</v>
      </c>
      <c r="Y20" s="4">
        <v>1283224</v>
      </c>
      <c r="Z20" s="4">
        <v>1693329</v>
      </c>
      <c r="AA20" s="4">
        <v>1391827</v>
      </c>
      <c r="AB20" s="4">
        <v>4210378</v>
      </c>
      <c r="AC20" s="4">
        <v>0</v>
      </c>
      <c r="AD20" s="4">
        <v>0</v>
      </c>
      <c r="AE20" s="3" t="s">
        <v>22</v>
      </c>
      <c r="AF20" s="3" t="s">
        <v>59</v>
      </c>
      <c r="AG20" s="3" t="s">
        <v>24</v>
      </c>
      <c r="AH20" s="4">
        <v>81806570</v>
      </c>
      <c r="AI20" s="4">
        <v>46908331</v>
      </c>
      <c r="AJ20" s="4">
        <v>37147568</v>
      </c>
      <c r="AK20" s="2" t="s">
        <v>142</v>
      </c>
    </row>
    <row r="21" spans="1:37" ht="15" customHeight="1">
      <c r="A21" s="19" t="s">
        <v>51</v>
      </c>
      <c r="B21" s="17">
        <v>0.21188756295022207</v>
      </c>
      <c r="C21" s="17">
        <v>0.173839674452784</v>
      </c>
      <c r="D21" s="17">
        <v>0.58672148630229559</v>
      </c>
      <c r="E21" s="17">
        <v>0.11569654427645788</v>
      </c>
      <c r="F21" s="17">
        <v>0.85242859170062235</v>
      </c>
      <c r="G21" s="17">
        <v>1.9835322195704057</v>
      </c>
      <c r="H21" s="17">
        <v>9.5532594447844177E-2</v>
      </c>
      <c r="I21" s="4">
        <v>578529</v>
      </c>
      <c r="J21" s="4">
        <v>1072274</v>
      </c>
      <c r="K21" s="4">
        <v>1827569</v>
      </c>
      <c r="L21" s="4">
        <v>5000400000000</v>
      </c>
      <c r="M21" s="4">
        <v>1676000000000</v>
      </c>
      <c r="N21" s="4">
        <v>986580</v>
      </c>
      <c r="O21" s="1" t="s">
        <v>486</v>
      </c>
      <c r="P21" s="4">
        <v>477701185277</v>
      </c>
      <c r="Q21" s="4">
        <v>192832</v>
      </c>
      <c r="R21" s="4">
        <v>194903</v>
      </c>
      <c r="S21" s="4">
        <v>0</v>
      </c>
      <c r="T21" s="4">
        <v>0</v>
      </c>
      <c r="U21" s="4">
        <v>150549</v>
      </c>
      <c r="V21" s="4">
        <v>961115</v>
      </c>
      <c r="W21" s="16">
        <v>1499399</v>
      </c>
      <c r="X21" s="16">
        <v>317704</v>
      </c>
      <c r="Y21" s="4">
        <v>115228</v>
      </c>
      <c r="Z21" s="4">
        <v>0</v>
      </c>
      <c r="AA21" s="4">
        <v>48050</v>
      </c>
      <c r="AB21" s="4">
        <v>89426</v>
      </c>
      <c r="AC21" s="4">
        <v>65000</v>
      </c>
      <c r="AD21" s="4">
        <v>0</v>
      </c>
      <c r="AE21" s="3" t="s">
        <v>22</v>
      </c>
      <c r="AF21" s="3" t="s">
        <v>53</v>
      </c>
      <c r="AG21" s="3" t="s">
        <v>24</v>
      </c>
      <c r="AH21" s="4">
        <v>1827569</v>
      </c>
      <c r="AI21" s="4">
        <v>1072274</v>
      </c>
      <c r="AJ21" s="4">
        <v>578529</v>
      </c>
      <c r="AK21" s="2" t="s">
        <v>52</v>
      </c>
    </row>
    <row r="22" spans="1:37" ht="15" customHeight="1">
      <c r="A22" s="19" t="s">
        <v>275</v>
      </c>
      <c r="B22" s="17">
        <v>0.2171900293486701</v>
      </c>
      <c r="C22" s="17">
        <v>0.13118382282801089</v>
      </c>
      <c r="D22" s="17">
        <v>0.68426268428918169</v>
      </c>
      <c r="E22" s="17">
        <v>0.11392548432805726</v>
      </c>
      <c r="F22" s="17">
        <v>0.69470511302083038</v>
      </c>
      <c r="G22" s="17">
        <v>0.76017029328287611</v>
      </c>
      <c r="H22" s="17">
        <v>0.69009783670877911</v>
      </c>
      <c r="I22" s="4">
        <v>420288</v>
      </c>
      <c r="J22" s="4">
        <v>1032952</v>
      </c>
      <c r="K22" s="4">
        <v>1509584</v>
      </c>
      <c r="L22" s="4">
        <v>3689148240000</v>
      </c>
      <c r="M22" s="4">
        <v>2095904160000</v>
      </c>
      <c r="N22" s="4">
        <v>890765</v>
      </c>
      <c r="O22" s="1" t="s">
        <v>484</v>
      </c>
      <c r="P22" s="4">
        <v>2545873219722</v>
      </c>
      <c r="Q22" s="4">
        <v>59724</v>
      </c>
      <c r="R22" s="4">
        <v>125112</v>
      </c>
      <c r="S22" s="4">
        <v>228837</v>
      </c>
      <c r="T22" s="4">
        <v>144105</v>
      </c>
      <c r="U22" s="4">
        <v>0</v>
      </c>
      <c r="V22" s="4">
        <v>354018</v>
      </c>
      <c r="W22" s="16">
        <v>911796</v>
      </c>
      <c r="X22" s="16">
        <v>198033</v>
      </c>
      <c r="Y22" s="4">
        <v>23021</v>
      </c>
      <c r="Z22" s="4">
        <v>121481</v>
      </c>
      <c r="AA22" s="4">
        <v>53531</v>
      </c>
      <c r="AB22" s="4">
        <v>0</v>
      </c>
      <c r="AC22" s="4">
        <v>0</v>
      </c>
      <c r="AD22" s="4">
        <v>0</v>
      </c>
      <c r="AE22" s="3" t="s">
        <v>71</v>
      </c>
      <c r="AF22" s="3" t="s">
        <v>277</v>
      </c>
      <c r="AG22" s="3" t="s">
        <v>73</v>
      </c>
      <c r="AH22" s="4">
        <v>377396</v>
      </c>
      <c r="AI22" s="4">
        <v>258238</v>
      </c>
      <c r="AJ22" s="4">
        <v>105072</v>
      </c>
      <c r="AK22" s="2" t="s">
        <v>276</v>
      </c>
    </row>
    <row r="23" spans="1:37" ht="15" customHeight="1">
      <c r="A23" s="19" t="s">
        <v>143</v>
      </c>
      <c r="B23" s="17">
        <v>0.24045143470413144</v>
      </c>
      <c r="C23" s="17">
        <v>0.11045925753924764</v>
      </c>
      <c r="D23" s="17">
        <v>0.62769146533580722</v>
      </c>
      <c r="E23" s="17">
        <v>0.17015035595173622</v>
      </c>
      <c r="F23" s="17">
        <v>0.68605950657864434</v>
      </c>
      <c r="G23" s="17">
        <v>1.2272516248839369</v>
      </c>
      <c r="H23" s="17">
        <v>0.10175266973873244</v>
      </c>
      <c r="I23" s="4">
        <v>23267710.666666668</v>
      </c>
      <c r="J23" s="4">
        <v>38962382.666666664</v>
      </c>
      <c r="K23" s="4">
        <v>62072506.666666672</v>
      </c>
      <c r="L23" s="4">
        <v>136747940000000</v>
      </c>
      <c r="M23" s="4">
        <v>61397616000000</v>
      </c>
      <c r="N23" s="4">
        <v>36815134</v>
      </c>
      <c r="O23" s="1" t="s">
        <v>485</v>
      </c>
      <c r="P23" s="4">
        <v>13914467976272</v>
      </c>
      <c r="Q23" s="4">
        <v>3028558</v>
      </c>
      <c r="R23" s="4">
        <v>17837396</v>
      </c>
      <c r="S23" s="4">
        <v>1211014</v>
      </c>
      <c r="T23" s="4">
        <v>1419636</v>
      </c>
      <c r="U23" s="4">
        <v>0</v>
      </c>
      <c r="V23" s="4">
        <v>5018439</v>
      </c>
      <c r="W23" s="16">
        <v>28515043</v>
      </c>
      <c r="X23" s="16">
        <v>6856483</v>
      </c>
      <c r="Y23" s="4">
        <v>5471127</v>
      </c>
      <c r="Z23" s="4">
        <v>1105186</v>
      </c>
      <c r="AA23" s="4">
        <v>265132</v>
      </c>
      <c r="AB23" s="4">
        <v>15038</v>
      </c>
      <c r="AC23" s="4">
        <v>0</v>
      </c>
      <c r="AD23" s="4">
        <v>0</v>
      </c>
      <c r="AE23" s="3" t="s">
        <v>22</v>
      </c>
      <c r="AF23" s="3" t="s">
        <v>33</v>
      </c>
      <c r="AG23" s="3" t="s">
        <v>34</v>
      </c>
      <c r="AH23" s="4">
        <v>46554380</v>
      </c>
      <c r="AI23" s="4">
        <v>29221787</v>
      </c>
      <c r="AJ23" s="4">
        <v>17450783</v>
      </c>
      <c r="AK23" s="2" t="s">
        <v>144</v>
      </c>
    </row>
    <row r="24" spans="1:37" ht="15" customHeight="1">
      <c r="A24" s="19" t="s">
        <v>194</v>
      </c>
      <c r="B24" s="17">
        <v>0.25683769925312749</v>
      </c>
      <c r="C24" s="17">
        <v>0.10813958564445464</v>
      </c>
      <c r="D24" s="17">
        <v>0.55036744209681243</v>
      </c>
      <c r="E24" s="17">
        <v>0.11023203207912559</v>
      </c>
      <c r="F24" s="17">
        <v>1.1941886962434451</v>
      </c>
      <c r="G24" s="17">
        <v>1.2504308859014133</v>
      </c>
      <c r="H24" s="17">
        <v>2.4075768515218986E-2</v>
      </c>
      <c r="I24" s="4">
        <v>12090117</v>
      </c>
      <c r="J24" s="4">
        <v>13527767</v>
      </c>
      <c r="K24" s="4">
        <v>24579519</v>
      </c>
      <c r="L24" s="5">
        <v>109678800000000</v>
      </c>
      <c r="M24" s="4">
        <v>48736800000000</v>
      </c>
      <c r="N24" s="4">
        <v>11202099</v>
      </c>
      <c r="O24" s="1" t="s">
        <v>485</v>
      </c>
      <c r="P24" s="4">
        <v>2640601399827</v>
      </c>
      <c r="Q24" s="4">
        <v>962262</v>
      </c>
      <c r="R24" s="4">
        <v>4333591</v>
      </c>
      <c r="S24" s="4">
        <v>2849303</v>
      </c>
      <c r="T24" s="4">
        <v>1872219</v>
      </c>
      <c r="U24" s="4">
        <v>0</v>
      </c>
      <c r="V24" s="4">
        <v>331647</v>
      </c>
      <c r="W24" s="16">
        <v>10349022</v>
      </c>
      <c r="X24" s="16">
        <v>2658019</v>
      </c>
      <c r="Y24" s="4">
        <v>1427517</v>
      </c>
      <c r="Z24" s="4">
        <v>1230006</v>
      </c>
      <c r="AA24" s="4">
        <v>496</v>
      </c>
      <c r="AB24" s="4">
        <v>0</v>
      </c>
      <c r="AC24" s="4">
        <v>0</v>
      </c>
      <c r="AD24" s="4">
        <v>0</v>
      </c>
      <c r="AE24" s="1" t="s">
        <v>22</v>
      </c>
      <c r="AF24" s="1" t="s">
        <v>196</v>
      </c>
      <c r="AG24" s="1" t="s">
        <v>24</v>
      </c>
      <c r="AH24" s="5">
        <v>24579519</v>
      </c>
      <c r="AI24" s="5">
        <v>13527767</v>
      </c>
      <c r="AJ24" s="5">
        <v>12090117</v>
      </c>
      <c r="AK24" s="1" t="s">
        <v>195</v>
      </c>
    </row>
    <row r="25" spans="1:37" ht="15" customHeight="1">
      <c r="A25" s="19" t="s">
        <v>396</v>
      </c>
      <c r="B25" s="17">
        <v>0.26583850437778767</v>
      </c>
      <c r="C25" s="17">
        <v>0.53093897690618441</v>
      </c>
      <c r="D25" s="17">
        <v>0.56115142321502565</v>
      </c>
      <c r="E25" s="17">
        <v>0.1032098498262181</v>
      </c>
      <c r="F25" s="17">
        <v>0.46265290118764502</v>
      </c>
      <c r="G25" s="17">
        <v>3.8478779208392941</v>
      </c>
      <c r="H25" s="17">
        <v>0.51367061375900058</v>
      </c>
      <c r="I25" s="4">
        <v>2098462.6666666665</v>
      </c>
      <c r="J25" s="4">
        <v>2049358.6666666665</v>
      </c>
      <c r="K25" s="4">
        <v>3652060</v>
      </c>
      <c r="L25" s="4">
        <v>20332000000000</v>
      </c>
      <c r="M25" s="4">
        <v>4194000000000</v>
      </c>
      <c r="N25" s="4">
        <v>2496874</v>
      </c>
      <c r="O25" s="1" t="s">
        <v>486</v>
      </c>
      <c r="P25" s="4">
        <v>10443950918948</v>
      </c>
      <c r="Q25" s="4">
        <v>166589</v>
      </c>
      <c r="R25" s="4">
        <v>2581513</v>
      </c>
      <c r="S25" s="4">
        <v>254226</v>
      </c>
      <c r="T25" s="4">
        <v>819100</v>
      </c>
      <c r="U25" s="4">
        <v>0</v>
      </c>
      <c r="V25" s="4">
        <v>3472553</v>
      </c>
      <c r="W25" s="16">
        <v>7293981</v>
      </c>
      <c r="X25" s="16">
        <v>1939021</v>
      </c>
      <c r="Y25" s="4">
        <v>726512</v>
      </c>
      <c r="Z25" s="4">
        <v>431087</v>
      </c>
      <c r="AA25" s="4">
        <v>1210</v>
      </c>
      <c r="AB25" s="4">
        <v>780212</v>
      </c>
      <c r="AC25" s="4">
        <v>0</v>
      </c>
      <c r="AD25" s="4">
        <v>0</v>
      </c>
      <c r="AE25" s="3" t="s">
        <v>22</v>
      </c>
      <c r="AF25" s="3" t="s">
        <v>33</v>
      </c>
      <c r="AG25" s="3" t="s">
        <v>34</v>
      </c>
      <c r="AH25" s="4">
        <v>2739045</v>
      </c>
      <c r="AI25" s="4">
        <v>1537019</v>
      </c>
      <c r="AJ25" s="4">
        <v>1573847</v>
      </c>
      <c r="AK25" s="2" t="s">
        <v>397</v>
      </c>
    </row>
    <row r="26" spans="1:37" ht="15" customHeight="1">
      <c r="A26" s="19" t="s">
        <v>288</v>
      </c>
      <c r="B26" s="17">
        <v>0.27425716265571842</v>
      </c>
      <c r="C26" s="17">
        <v>3.9962152652654681E-2</v>
      </c>
      <c r="D26" s="17">
        <v>0.76903957421481184</v>
      </c>
      <c r="E26" s="17">
        <v>0.13311200291864284</v>
      </c>
      <c r="F26" s="17">
        <v>2.2489702223661947</v>
      </c>
      <c r="G26" s="17">
        <v>6.0588350424161046</v>
      </c>
      <c r="H26" s="17">
        <v>0.17009834153921927</v>
      </c>
      <c r="I26" s="4">
        <v>729720</v>
      </c>
      <c r="J26" s="4">
        <v>3038986</v>
      </c>
      <c r="K26" s="4">
        <v>3951664</v>
      </c>
      <c r="L26" s="4">
        <v>5482000000000</v>
      </c>
      <c r="M26" s="4">
        <v>776615400000</v>
      </c>
      <c r="N26" s="4">
        <v>1216282</v>
      </c>
      <c r="O26" s="1" t="s">
        <v>487</v>
      </c>
      <c r="P26" s="4">
        <v>932479108318</v>
      </c>
      <c r="Q26" s="4">
        <v>102061</v>
      </c>
      <c r="R26" s="4">
        <v>190019</v>
      </c>
      <c r="S26" s="4">
        <v>23974</v>
      </c>
      <c r="T26" s="4">
        <v>35891</v>
      </c>
      <c r="U26" s="4">
        <v>0</v>
      </c>
      <c r="V26" s="4">
        <v>223854</v>
      </c>
      <c r="W26" s="16">
        <v>575799</v>
      </c>
      <c r="X26" s="16">
        <v>157917</v>
      </c>
      <c r="Y26" s="4">
        <v>20142</v>
      </c>
      <c r="Z26" s="4">
        <v>52222</v>
      </c>
      <c r="AA26" s="4">
        <v>6771</v>
      </c>
      <c r="AB26" s="4">
        <v>78782</v>
      </c>
      <c r="AC26" s="4">
        <v>0</v>
      </c>
      <c r="AD26" s="4">
        <v>0</v>
      </c>
      <c r="AE26" s="3" t="s">
        <v>40</v>
      </c>
      <c r="AF26" s="3" t="s">
        <v>72</v>
      </c>
      <c r="AG26" s="3" t="s">
        <v>42</v>
      </c>
      <c r="AH26" s="4">
        <v>1975832</v>
      </c>
      <c r="AI26" s="4">
        <v>1519493</v>
      </c>
      <c r="AJ26" s="4">
        <v>364860</v>
      </c>
      <c r="AK26" s="2" t="s">
        <v>289</v>
      </c>
    </row>
    <row r="27" spans="1:37" ht="15" customHeight="1">
      <c r="A27" s="19" t="s">
        <v>98</v>
      </c>
      <c r="B27" s="17">
        <v>0.28566348404035785</v>
      </c>
      <c r="C27" s="17">
        <v>4.4177411101462241E-2</v>
      </c>
      <c r="D27" s="17">
        <v>0.89046942913647231</v>
      </c>
      <c r="E27" s="17">
        <v>0.19152292260830764</v>
      </c>
      <c r="F27" s="17">
        <v>2.2136714014167138</v>
      </c>
      <c r="G27" s="17">
        <v>2.0963730569948185</v>
      </c>
      <c r="H27" s="17">
        <v>0.1434270019705052</v>
      </c>
      <c r="I27" s="4">
        <v>39486664</v>
      </c>
      <c r="J27" s="4">
        <v>417702065</v>
      </c>
      <c r="K27" s="4">
        <v>469080747</v>
      </c>
      <c r="L27" s="4">
        <v>206172000000000</v>
      </c>
      <c r="M27" s="4">
        <v>66585000000000</v>
      </c>
      <c r="N27" s="4">
        <v>145964129</v>
      </c>
      <c r="O27" s="1" t="s">
        <v>486</v>
      </c>
      <c r="P27" s="4">
        <v>29570631850263</v>
      </c>
      <c r="Q27" s="4">
        <v>6325707</v>
      </c>
      <c r="R27" s="4">
        <v>20181470</v>
      </c>
      <c r="S27" s="4">
        <v>0</v>
      </c>
      <c r="T27" s="4">
        <v>0</v>
      </c>
      <c r="U27" s="4">
        <v>578932</v>
      </c>
      <c r="V27" s="4">
        <v>45456495</v>
      </c>
      <c r="W27" s="16">
        <v>72542604</v>
      </c>
      <c r="X27" s="16">
        <v>20722773</v>
      </c>
      <c r="Y27" s="4">
        <v>18941987</v>
      </c>
      <c r="Z27" s="4">
        <v>0</v>
      </c>
      <c r="AA27" s="4">
        <v>1780786</v>
      </c>
      <c r="AB27" s="4">
        <v>0</v>
      </c>
      <c r="AC27" s="4">
        <v>0</v>
      </c>
      <c r="AD27" s="4">
        <v>0</v>
      </c>
      <c r="AE27" s="3" t="s">
        <v>22</v>
      </c>
      <c r="AF27" s="3" t="s">
        <v>53</v>
      </c>
      <c r="AG27" s="3" t="s">
        <v>24</v>
      </c>
      <c r="AH27" s="4">
        <v>469080747</v>
      </c>
      <c r="AI27" s="4">
        <v>417702065</v>
      </c>
      <c r="AJ27" s="4">
        <v>39486664</v>
      </c>
      <c r="AK27" s="2" t="s">
        <v>99</v>
      </c>
    </row>
    <row r="28" spans="1:37" ht="15" customHeight="1">
      <c r="A28" s="19" t="s">
        <v>404</v>
      </c>
      <c r="B28" s="17">
        <v>0.28817027739863099</v>
      </c>
      <c r="C28" s="17">
        <v>0.11113758538282456</v>
      </c>
      <c r="D28" s="17">
        <v>0.68759286334552649</v>
      </c>
      <c r="E28" s="17">
        <v>9.6712946310816963E-2</v>
      </c>
      <c r="F28" s="17">
        <v>0.64625186351268227</v>
      </c>
      <c r="G28" s="17">
        <v>0.6748192771084337</v>
      </c>
      <c r="H28" s="17">
        <v>0.82839574229192148</v>
      </c>
      <c r="I28" s="4">
        <v>403322</v>
      </c>
      <c r="J28" s="4">
        <v>868623</v>
      </c>
      <c r="K28" s="4">
        <v>1263281</v>
      </c>
      <c r="L28" s="4">
        <v>4170300000000</v>
      </c>
      <c r="M28" s="4">
        <v>2490000000000</v>
      </c>
      <c r="N28" s="4">
        <v>767368</v>
      </c>
      <c r="O28" s="1" t="s">
        <v>485</v>
      </c>
      <c r="P28" s="4">
        <v>3454658764080</v>
      </c>
      <c r="Q28" s="4">
        <v>36901</v>
      </c>
      <c r="R28" s="4">
        <v>142930</v>
      </c>
      <c r="S28" s="4">
        <v>14085</v>
      </c>
      <c r="T28" s="4">
        <v>34059</v>
      </c>
      <c r="U28" s="4">
        <v>0</v>
      </c>
      <c r="V28" s="4">
        <v>259230</v>
      </c>
      <c r="W28" s="16">
        <v>487205</v>
      </c>
      <c r="X28" s="16">
        <v>140398</v>
      </c>
      <c r="Y28" s="4">
        <v>17515</v>
      </c>
      <c r="Z28" s="4">
        <v>90703</v>
      </c>
      <c r="AA28" s="4">
        <v>3185</v>
      </c>
      <c r="AB28" s="4">
        <v>28995</v>
      </c>
      <c r="AC28" s="4">
        <v>0</v>
      </c>
      <c r="AD28" s="4">
        <v>0</v>
      </c>
      <c r="AE28" s="3" t="s">
        <v>22</v>
      </c>
      <c r="AF28" s="3" t="s">
        <v>245</v>
      </c>
      <c r="AG28" s="3" t="s">
        <v>24</v>
      </c>
      <c r="AH28" s="4">
        <v>1263281</v>
      </c>
      <c r="AI28" s="4">
        <v>868623</v>
      </c>
      <c r="AJ28" s="4">
        <v>403322</v>
      </c>
      <c r="AK28" s="2" t="s">
        <v>405</v>
      </c>
    </row>
    <row r="29" spans="1:37" ht="15" customHeight="1">
      <c r="A29" s="19" t="s">
        <v>187</v>
      </c>
      <c r="B29" s="17">
        <v>0.29711553932624102</v>
      </c>
      <c r="C29" s="17">
        <v>0.41514555313238671</v>
      </c>
      <c r="D29" s="17">
        <v>0.49394073722194765</v>
      </c>
      <c r="E29" s="17">
        <v>8.4595497013325166E-2</v>
      </c>
      <c r="F29" s="17">
        <v>0.12668391094510817</v>
      </c>
      <c r="G29" s="17">
        <v>3.18525641025641</v>
      </c>
      <c r="H29" s="17">
        <v>0.52446080249119309</v>
      </c>
      <c r="I29" s="4">
        <v>552324</v>
      </c>
      <c r="J29" s="4">
        <v>518510.66666666663</v>
      </c>
      <c r="K29" s="4">
        <v>1049742.6666666667</v>
      </c>
      <c r="L29" s="4">
        <v>6529000000000</v>
      </c>
      <c r="M29" s="4">
        <v>1560000000000</v>
      </c>
      <c r="N29" s="4">
        <v>931710</v>
      </c>
      <c r="O29" s="1" t="s">
        <v>486</v>
      </c>
      <c r="P29" s="4">
        <v>3424204579465</v>
      </c>
      <c r="Q29" s="4">
        <v>88129</v>
      </c>
      <c r="R29" s="4">
        <v>313897</v>
      </c>
      <c r="S29" s="4">
        <v>295356</v>
      </c>
      <c r="T29" s="4">
        <v>0</v>
      </c>
      <c r="U29" s="4">
        <v>114914</v>
      </c>
      <c r="V29" s="4">
        <v>654460</v>
      </c>
      <c r="W29" s="16">
        <v>1466756</v>
      </c>
      <c r="X29" s="16">
        <v>435796</v>
      </c>
      <c r="Y29" s="4">
        <v>50421</v>
      </c>
      <c r="Z29" s="4">
        <v>99834</v>
      </c>
      <c r="AA29" s="4">
        <v>174752</v>
      </c>
      <c r="AB29" s="4">
        <v>110789</v>
      </c>
      <c r="AC29" s="4">
        <v>0</v>
      </c>
      <c r="AD29" s="4">
        <v>0</v>
      </c>
      <c r="AE29" s="3" t="s">
        <v>22</v>
      </c>
      <c r="AF29" s="3" t="s">
        <v>189</v>
      </c>
      <c r="AG29" s="3" t="s">
        <v>34</v>
      </c>
      <c r="AH29" s="4">
        <v>787307</v>
      </c>
      <c r="AI29" s="4">
        <v>388883</v>
      </c>
      <c r="AJ29" s="4">
        <v>414243</v>
      </c>
      <c r="AK29" s="2" t="s">
        <v>188</v>
      </c>
    </row>
    <row r="30" spans="1:37" ht="15" customHeight="1">
      <c r="A30" s="19" t="s">
        <v>240</v>
      </c>
      <c r="B30" s="17">
        <v>0.30011314020774488</v>
      </c>
      <c r="C30" s="17">
        <v>0.20695528551841566</v>
      </c>
      <c r="D30" s="17">
        <v>0.65753135516886985</v>
      </c>
      <c r="E30" s="17">
        <v>0.1731066356053205</v>
      </c>
      <c r="F30" s="17">
        <v>0.398094101381049</v>
      </c>
      <c r="G30" s="17">
        <v>1.6329639889196677</v>
      </c>
      <c r="H30" s="17">
        <v>0.46979940364845568</v>
      </c>
      <c r="I30" s="4">
        <v>460706</v>
      </c>
      <c r="J30" s="4">
        <v>1118353</v>
      </c>
      <c r="K30" s="4">
        <v>1700836</v>
      </c>
      <c r="L30" s="4">
        <v>2661400000000</v>
      </c>
      <c r="M30" s="4">
        <v>1010800000000</v>
      </c>
      <c r="N30" s="4">
        <v>1216539</v>
      </c>
      <c r="O30" s="1" t="s">
        <v>485</v>
      </c>
      <c r="P30" s="4">
        <v>1250324132870</v>
      </c>
      <c r="Q30" s="4">
        <v>85481</v>
      </c>
      <c r="R30" s="4">
        <v>390177</v>
      </c>
      <c r="S30" s="4">
        <v>0</v>
      </c>
      <c r="T30" s="4">
        <v>0</v>
      </c>
      <c r="U30" s="4">
        <v>20672</v>
      </c>
      <c r="V30" s="4">
        <v>676551</v>
      </c>
      <c r="W30" s="16">
        <v>1172881</v>
      </c>
      <c r="X30" s="16">
        <v>351997</v>
      </c>
      <c r="Y30" s="4">
        <v>159904</v>
      </c>
      <c r="Z30" s="4">
        <v>0</v>
      </c>
      <c r="AA30" s="4">
        <v>70858</v>
      </c>
      <c r="AB30" s="4">
        <v>121235</v>
      </c>
      <c r="AC30" s="4">
        <v>0</v>
      </c>
      <c r="AD30" s="4">
        <v>0</v>
      </c>
      <c r="AE30" s="3" t="s">
        <v>22</v>
      </c>
      <c r="AF30" s="3" t="s">
        <v>242</v>
      </c>
      <c r="AG30" s="3" t="s">
        <v>24</v>
      </c>
      <c r="AH30" s="4">
        <v>1700836</v>
      </c>
      <c r="AI30" s="4">
        <v>1118353</v>
      </c>
      <c r="AJ30" s="4">
        <v>460706</v>
      </c>
      <c r="AK30" s="2" t="s">
        <v>241</v>
      </c>
    </row>
    <row r="31" spans="1:37" ht="15" customHeight="1">
      <c r="A31" s="19" t="s">
        <v>211</v>
      </c>
      <c r="B31" s="17">
        <v>0.30903331903543518</v>
      </c>
      <c r="C31" s="17">
        <v>0.54909626482169638</v>
      </c>
      <c r="D31" s="17">
        <v>0.6282179331680332</v>
      </c>
      <c r="E31" s="17">
        <v>0.13747608605475706</v>
      </c>
      <c r="F31" s="17">
        <v>-1.3881151415118103E-2</v>
      </c>
      <c r="G31" s="17">
        <v>0.3029016277423921</v>
      </c>
      <c r="H31" s="17">
        <v>6.9414016475754264E-2</v>
      </c>
      <c r="I31" s="4">
        <v>861024</v>
      </c>
      <c r="J31" s="4">
        <v>1672460</v>
      </c>
      <c r="K31" s="4">
        <v>2662229</v>
      </c>
      <c r="L31" s="5">
        <v>6263082000000</v>
      </c>
      <c r="M31" s="4">
        <v>4807026000000</v>
      </c>
      <c r="N31" s="4">
        <v>2699704</v>
      </c>
      <c r="O31" s="1" t="s">
        <v>485</v>
      </c>
      <c r="P31" s="4">
        <v>434745677137</v>
      </c>
      <c r="Q31" s="4">
        <v>47094</v>
      </c>
      <c r="R31" s="4">
        <v>4036771</v>
      </c>
      <c r="S31" s="4">
        <v>0</v>
      </c>
      <c r="T31" s="4">
        <v>0</v>
      </c>
      <c r="U31" s="4">
        <v>166197</v>
      </c>
      <c r="V31" s="4">
        <v>480237</v>
      </c>
      <c r="W31" s="16">
        <v>4730299</v>
      </c>
      <c r="X31" s="16">
        <v>1461820</v>
      </c>
      <c r="Y31" s="4">
        <v>321710</v>
      </c>
      <c r="Z31" s="4">
        <v>0</v>
      </c>
      <c r="AA31" s="4">
        <v>0</v>
      </c>
      <c r="AB31" s="4">
        <v>1117488</v>
      </c>
      <c r="AC31" s="4">
        <v>22622</v>
      </c>
      <c r="AD31" s="4">
        <v>0</v>
      </c>
      <c r="AE31" s="1" t="s">
        <v>22</v>
      </c>
      <c r="AF31" s="1" t="s">
        <v>53</v>
      </c>
      <c r="AG31" s="1" t="s">
        <v>24</v>
      </c>
      <c r="AH31" s="5">
        <v>2662229</v>
      </c>
      <c r="AI31" s="5">
        <v>1672460</v>
      </c>
      <c r="AJ31" s="5">
        <v>861024</v>
      </c>
      <c r="AK31" s="1" t="s">
        <v>212</v>
      </c>
    </row>
    <row r="32" spans="1:37" ht="15" customHeight="1">
      <c r="A32" s="19" t="s">
        <v>205</v>
      </c>
      <c r="B32" s="17">
        <v>0.31869980850209778</v>
      </c>
      <c r="C32" s="17">
        <v>0.55687787313316151</v>
      </c>
      <c r="D32" s="17">
        <v>0.43376235810240305</v>
      </c>
      <c r="E32" s="17">
        <v>0.10004691142191142</v>
      </c>
      <c r="F32" s="17">
        <v>2.1202261379894304E-2</v>
      </c>
      <c r="G32" s="17">
        <v>0.32631273851504761</v>
      </c>
      <c r="H32" s="17">
        <v>9.4506887526952216E-2</v>
      </c>
      <c r="I32" s="4">
        <v>686722</v>
      </c>
      <c r="J32" s="4">
        <v>970938</v>
      </c>
      <c r="K32" s="4">
        <v>2238410</v>
      </c>
      <c r="L32" s="4">
        <v>6864000000000</v>
      </c>
      <c r="M32" s="4">
        <v>5175250000000</v>
      </c>
      <c r="N32" s="4">
        <v>2191936</v>
      </c>
      <c r="O32" s="1" t="s">
        <v>485</v>
      </c>
      <c r="P32" s="4">
        <v>648695275985</v>
      </c>
      <c r="Q32" s="4">
        <v>76075</v>
      </c>
      <c r="R32" s="4">
        <v>2566636</v>
      </c>
      <c r="S32" s="4">
        <v>303116</v>
      </c>
      <c r="T32" s="4">
        <v>330580</v>
      </c>
      <c r="U32" s="4">
        <v>0</v>
      </c>
      <c r="V32" s="4">
        <v>634863</v>
      </c>
      <c r="W32" s="16">
        <v>3911270</v>
      </c>
      <c r="X32" s="16">
        <v>1246521</v>
      </c>
      <c r="Y32" s="4">
        <v>245945</v>
      </c>
      <c r="Z32" s="4">
        <v>366949</v>
      </c>
      <c r="AA32" s="4">
        <v>0</v>
      </c>
      <c r="AB32" s="4">
        <v>633627</v>
      </c>
      <c r="AC32" s="4">
        <v>0</v>
      </c>
      <c r="AD32" s="4">
        <v>0</v>
      </c>
      <c r="AE32" s="3" t="s">
        <v>22</v>
      </c>
      <c r="AF32" s="3" t="s">
        <v>53</v>
      </c>
      <c r="AG32" s="3" t="s">
        <v>24</v>
      </c>
      <c r="AH32" s="4">
        <v>2238410</v>
      </c>
      <c r="AI32" s="4">
        <v>970938</v>
      </c>
      <c r="AJ32" s="4">
        <v>686722</v>
      </c>
      <c r="AK32" s="2" t="s">
        <v>206</v>
      </c>
    </row>
    <row r="33" spans="1:37" ht="15" customHeight="1">
      <c r="A33" s="19" t="s">
        <v>381</v>
      </c>
      <c r="B33" s="17">
        <v>0.32789997045675273</v>
      </c>
      <c r="C33" s="17">
        <v>0.10570585675676755</v>
      </c>
      <c r="D33" s="17">
        <v>0.7605993570496139</v>
      </c>
      <c r="E33" s="17">
        <v>0.13580095721707816</v>
      </c>
      <c r="F33" s="17">
        <v>2.5952317245324452</v>
      </c>
      <c r="G33" s="17">
        <v>5.4911045218680501</v>
      </c>
      <c r="H33" s="17">
        <v>0.45532194906695045</v>
      </c>
      <c r="I33" s="4">
        <v>650698</v>
      </c>
      <c r="J33" s="4">
        <v>2667390</v>
      </c>
      <c r="K33" s="4">
        <v>3506958</v>
      </c>
      <c r="L33" s="4">
        <v>4791556800000</v>
      </c>
      <c r="M33" s="4">
        <v>738172800000</v>
      </c>
      <c r="N33" s="4">
        <v>975447</v>
      </c>
      <c r="O33" s="1" t="s">
        <v>487</v>
      </c>
      <c r="P33" s="4">
        <v>2181700981241</v>
      </c>
      <c r="Q33" s="4">
        <v>409039</v>
      </c>
      <c r="R33" s="4">
        <v>515959</v>
      </c>
      <c r="S33" s="4">
        <v>23607</v>
      </c>
      <c r="T33" s="4">
        <v>125358</v>
      </c>
      <c r="U33" s="4">
        <v>0</v>
      </c>
      <c r="V33" s="4">
        <v>56583</v>
      </c>
      <c r="W33" s="16">
        <v>1130546</v>
      </c>
      <c r="X33" s="16">
        <v>370706</v>
      </c>
      <c r="Y33" s="4">
        <v>41636</v>
      </c>
      <c r="Z33" s="4">
        <v>10775</v>
      </c>
      <c r="AA33" s="4">
        <v>0</v>
      </c>
      <c r="AB33" s="4">
        <v>316897</v>
      </c>
      <c r="AC33" s="4">
        <v>0</v>
      </c>
      <c r="AD33" s="4">
        <v>1398</v>
      </c>
      <c r="AE33" s="3" t="s">
        <v>40</v>
      </c>
      <c r="AF33" s="3" t="s">
        <v>41</v>
      </c>
      <c r="AG33" s="3" t="s">
        <v>42</v>
      </c>
      <c r="AH33" s="4">
        <v>1753479</v>
      </c>
      <c r="AI33" s="4">
        <v>1333695</v>
      </c>
      <c r="AJ33" s="4">
        <v>325349</v>
      </c>
      <c r="AK33" s="2" t="s">
        <v>382</v>
      </c>
    </row>
    <row r="34" spans="1:37" ht="15" customHeight="1">
      <c r="A34" s="19" t="s">
        <v>257</v>
      </c>
      <c r="B34" s="17">
        <v>0.33020853220167024</v>
      </c>
      <c r="C34" s="17">
        <v>0.24665218709289782</v>
      </c>
      <c r="D34" s="17">
        <v>0.7673833657294783</v>
      </c>
      <c r="E34" s="17">
        <v>0.13817271964521155</v>
      </c>
      <c r="F34" s="17">
        <v>0.52757639732584449</v>
      </c>
      <c r="G34" s="17">
        <v>1.054862842892768</v>
      </c>
      <c r="H34" s="17">
        <v>0.60605387040408132</v>
      </c>
      <c r="I34" s="4">
        <v>307406.66666666669</v>
      </c>
      <c r="J34" s="4">
        <v>941709.33333333337</v>
      </c>
      <c r="K34" s="4">
        <v>1227169.3333333333</v>
      </c>
      <c r="L34" s="5">
        <v>2224800000000</v>
      </c>
      <c r="M34" s="4">
        <v>1082700000000</v>
      </c>
      <c r="N34" s="4">
        <v>803344</v>
      </c>
      <c r="O34" s="1" t="s">
        <v>486</v>
      </c>
      <c r="P34" s="4">
        <v>1348348650875</v>
      </c>
      <c r="Q34" s="4">
        <v>159503</v>
      </c>
      <c r="R34" s="4">
        <v>203032</v>
      </c>
      <c r="S34" s="4">
        <v>0</v>
      </c>
      <c r="T34" s="4">
        <v>32482</v>
      </c>
      <c r="U34" s="4">
        <v>0</v>
      </c>
      <c r="V34" s="4">
        <v>521628</v>
      </c>
      <c r="W34" s="16">
        <v>916645</v>
      </c>
      <c r="X34" s="16">
        <v>302684</v>
      </c>
      <c r="Y34" s="4">
        <v>186319</v>
      </c>
      <c r="Z34" s="4">
        <v>0</v>
      </c>
      <c r="AA34" s="4">
        <v>41960</v>
      </c>
      <c r="AB34" s="4">
        <v>63806</v>
      </c>
      <c r="AC34" s="4">
        <v>0</v>
      </c>
      <c r="AD34" s="4">
        <v>10599</v>
      </c>
      <c r="AE34" s="1" t="s">
        <v>22</v>
      </c>
      <c r="AF34" s="1" t="s">
        <v>259</v>
      </c>
      <c r="AG34" s="1" t="s">
        <v>34</v>
      </c>
      <c r="AH34" s="5">
        <v>920377</v>
      </c>
      <c r="AI34" s="5">
        <v>706282</v>
      </c>
      <c r="AJ34" s="5">
        <v>230555</v>
      </c>
      <c r="AK34" s="1" t="s">
        <v>258</v>
      </c>
    </row>
    <row r="35" spans="1:37" ht="15" customHeight="1">
      <c r="A35" s="19" t="s">
        <v>375</v>
      </c>
      <c r="B35" s="17">
        <v>0.34317296543150422</v>
      </c>
      <c r="C35" s="17">
        <v>0.16949518505945138</v>
      </c>
      <c r="D35" s="17">
        <v>0.80009193405207768</v>
      </c>
      <c r="E35" s="17">
        <v>9.660109296796901E-2</v>
      </c>
      <c r="F35" s="17">
        <v>1.1651473066970539</v>
      </c>
      <c r="G35" s="17">
        <v>6.4958552682340844</v>
      </c>
      <c r="H35" s="17">
        <v>0.79238439110160286</v>
      </c>
      <c r="I35" s="4">
        <v>402162</v>
      </c>
      <c r="J35" s="4">
        <v>1897230</v>
      </c>
      <c r="K35" s="4">
        <v>2371265</v>
      </c>
      <c r="L35" s="4">
        <v>4163120598784</v>
      </c>
      <c r="M35" s="4">
        <v>555389672000</v>
      </c>
      <c r="N35" s="4">
        <v>1095198</v>
      </c>
      <c r="O35" s="1" t="s">
        <v>486</v>
      </c>
      <c r="P35" s="4">
        <v>3298791780750</v>
      </c>
      <c r="Q35" s="4">
        <v>649658</v>
      </c>
      <c r="R35" s="4">
        <v>315864</v>
      </c>
      <c r="S35" s="4">
        <v>0</v>
      </c>
      <c r="T35" s="4">
        <v>0</v>
      </c>
      <c r="U35" s="4">
        <v>61628</v>
      </c>
      <c r="V35" s="4">
        <v>144032</v>
      </c>
      <c r="W35" s="16">
        <v>1171182</v>
      </c>
      <c r="X35" s="16">
        <v>401918</v>
      </c>
      <c r="Y35" s="4">
        <v>105875</v>
      </c>
      <c r="Z35" s="4">
        <v>0</v>
      </c>
      <c r="AA35" s="4">
        <v>5872</v>
      </c>
      <c r="AB35" s="4">
        <v>290171</v>
      </c>
      <c r="AC35" s="4">
        <v>0</v>
      </c>
      <c r="AD35" s="4">
        <v>0</v>
      </c>
      <c r="AE35" s="3" t="s">
        <v>22</v>
      </c>
      <c r="AF35" s="3" t="s">
        <v>53</v>
      </c>
      <c r="AG35" s="3" t="s">
        <v>24</v>
      </c>
      <c r="AH35" s="4">
        <v>2371265</v>
      </c>
      <c r="AI35" s="4">
        <v>1897230</v>
      </c>
      <c r="AJ35" s="4">
        <v>402162</v>
      </c>
      <c r="AK35" s="2" t="s">
        <v>376</v>
      </c>
    </row>
    <row r="36" spans="1:37" ht="15" customHeight="1">
      <c r="A36" s="19" t="s">
        <v>271</v>
      </c>
      <c r="B36" s="17">
        <v>0.34352390201632815</v>
      </c>
      <c r="C36" s="17">
        <v>0.21878845738986974</v>
      </c>
      <c r="D36" s="17">
        <v>0.4938740027021386</v>
      </c>
      <c r="E36" s="17">
        <v>0.20901086956521739</v>
      </c>
      <c r="F36" s="17">
        <v>0.53101325418534373</v>
      </c>
      <c r="G36" s="17">
        <v>1.6456209860370004</v>
      </c>
      <c r="H36" s="17">
        <v>0.2072785503741546</v>
      </c>
      <c r="I36" s="4">
        <v>865305</v>
      </c>
      <c r="J36" s="4">
        <v>844770</v>
      </c>
      <c r="K36" s="4">
        <v>1710497</v>
      </c>
      <c r="L36" s="4">
        <v>4140000000000</v>
      </c>
      <c r="M36" s="4">
        <v>1564850000000</v>
      </c>
      <c r="N36" s="4">
        <v>1117232</v>
      </c>
      <c r="O36" s="1" t="s">
        <v>485</v>
      </c>
      <c r="P36" s="4">
        <v>858133198549</v>
      </c>
      <c r="Q36" s="4">
        <v>68332</v>
      </c>
      <c r="R36" s="4">
        <v>551295</v>
      </c>
      <c r="S36" s="4">
        <v>0</v>
      </c>
      <c r="T36" s="4">
        <v>0</v>
      </c>
      <c r="U36" s="4">
        <v>9764</v>
      </c>
      <c r="V36" s="4">
        <v>460015</v>
      </c>
      <c r="W36" s="16">
        <v>1089406</v>
      </c>
      <c r="X36" s="16">
        <v>374237</v>
      </c>
      <c r="Y36" s="4">
        <v>212679</v>
      </c>
      <c r="Z36" s="4">
        <v>0</v>
      </c>
      <c r="AA36" s="4">
        <v>22077</v>
      </c>
      <c r="AB36" s="4">
        <v>139481</v>
      </c>
      <c r="AC36" s="4">
        <v>0</v>
      </c>
      <c r="AD36" s="4">
        <v>0</v>
      </c>
      <c r="AE36" s="3" t="s">
        <v>22</v>
      </c>
      <c r="AF36" s="3" t="s">
        <v>250</v>
      </c>
      <c r="AG36" s="3" t="s">
        <v>24</v>
      </c>
      <c r="AH36" s="4">
        <v>1710497</v>
      </c>
      <c r="AI36" s="4">
        <v>844770</v>
      </c>
      <c r="AJ36" s="4">
        <v>865305</v>
      </c>
      <c r="AK36" s="2" t="s">
        <v>272</v>
      </c>
    </row>
    <row r="37" spans="1:37" ht="15" customHeight="1">
      <c r="A37" s="19" t="s">
        <v>419</v>
      </c>
      <c r="B37" s="17">
        <v>0.35044650010519818</v>
      </c>
      <c r="C37" s="17">
        <v>0.56477892798598794</v>
      </c>
      <c r="D37" s="17">
        <v>0.52934752505632532</v>
      </c>
      <c r="E37" s="17">
        <v>0.12441235093779886</v>
      </c>
      <c r="F37" s="17">
        <v>0.26958197560217695</v>
      </c>
      <c r="G37" s="17">
        <v>0.92249894470240612</v>
      </c>
      <c r="H37" s="17">
        <v>0.13339054530478464</v>
      </c>
      <c r="I37" s="4">
        <v>407969</v>
      </c>
      <c r="J37" s="4">
        <v>707203</v>
      </c>
      <c r="K37" s="4">
        <v>1335990</v>
      </c>
      <c r="L37" s="4">
        <v>3279168000000</v>
      </c>
      <c r="M37" s="4">
        <v>1705680000000</v>
      </c>
      <c r="N37" s="4">
        <v>1052307</v>
      </c>
      <c r="O37" s="1" t="s">
        <v>486</v>
      </c>
      <c r="P37" s="4">
        <v>437410007666</v>
      </c>
      <c r="Q37" s="4">
        <v>16707</v>
      </c>
      <c r="R37" s="4">
        <v>1201401</v>
      </c>
      <c r="S37" s="4">
        <v>0</v>
      </c>
      <c r="T37" s="4">
        <v>0</v>
      </c>
      <c r="U37" s="4">
        <v>269044</v>
      </c>
      <c r="V37" s="4">
        <v>665927</v>
      </c>
      <c r="W37" s="16">
        <v>2153079</v>
      </c>
      <c r="X37" s="16">
        <v>754539</v>
      </c>
      <c r="Y37" s="4">
        <v>370432</v>
      </c>
      <c r="Z37" s="4">
        <v>0</v>
      </c>
      <c r="AA37" s="4">
        <v>0</v>
      </c>
      <c r="AB37" s="4">
        <v>370926</v>
      </c>
      <c r="AC37" s="4">
        <v>13181</v>
      </c>
      <c r="AD37" s="4">
        <v>0</v>
      </c>
      <c r="AE37" s="3" t="s">
        <v>22</v>
      </c>
      <c r="AF37" s="3" t="s">
        <v>124</v>
      </c>
      <c r="AG37" s="3" t="s">
        <v>24</v>
      </c>
      <c r="AH37" s="4">
        <v>1335990</v>
      </c>
      <c r="AI37" s="4">
        <v>707203</v>
      </c>
      <c r="AJ37" s="4">
        <v>407969</v>
      </c>
      <c r="AK37" s="2" t="s">
        <v>420</v>
      </c>
    </row>
    <row r="38" spans="1:37" ht="15" customHeight="1">
      <c r="A38" s="19" t="s">
        <v>118</v>
      </c>
      <c r="B38" s="17">
        <v>0.35468115980974391</v>
      </c>
      <c r="C38" s="17">
        <v>0.32794017711770024</v>
      </c>
      <c r="D38" s="17">
        <v>0.32821308137739008</v>
      </c>
      <c r="E38" s="17">
        <v>0.24524378908880978</v>
      </c>
      <c r="F38" s="17">
        <v>1.8671306402808774</v>
      </c>
      <c r="G38" s="17">
        <v>3.543983910458202</v>
      </c>
      <c r="H38" s="17">
        <v>8.6089481288184361E-2</v>
      </c>
      <c r="I38" s="4">
        <v>25488187</v>
      </c>
      <c r="J38" s="4">
        <v>9722364</v>
      </c>
      <c r="K38" s="4">
        <v>29622110</v>
      </c>
      <c r="L38" s="4">
        <v>103930000000000</v>
      </c>
      <c r="M38" s="4">
        <v>22872000000000</v>
      </c>
      <c r="N38" s="4">
        <v>10331622</v>
      </c>
      <c r="O38" s="1" t="s">
        <v>486</v>
      </c>
      <c r="P38" s="4">
        <v>8947279790281</v>
      </c>
      <c r="Q38" s="4">
        <v>7059726</v>
      </c>
      <c r="R38" s="4">
        <v>15221995</v>
      </c>
      <c r="S38" s="4">
        <v>0</v>
      </c>
      <c r="T38" s="4">
        <v>0</v>
      </c>
      <c r="U38" s="4">
        <v>1187981</v>
      </c>
      <c r="V38" s="4">
        <v>3919066</v>
      </c>
      <c r="W38" s="16">
        <v>27388768</v>
      </c>
      <c r="X38" s="16">
        <v>9714280</v>
      </c>
      <c r="Y38" s="4">
        <v>8403783</v>
      </c>
      <c r="Z38" s="4">
        <v>0</v>
      </c>
      <c r="AA38" s="4">
        <v>0</v>
      </c>
      <c r="AB38" s="4">
        <v>885140</v>
      </c>
      <c r="AC38" s="4">
        <v>425357</v>
      </c>
      <c r="AD38" s="4">
        <v>0</v>
      </c>
      <c r="AE38" s="3" t="s">
        <v>22</v>
      </c>
      <c r="AF38" s="3" t="s">
        <v>53</v>
      </c>
      <c r="AG38" s="3" t="s">
        <v>24</v>
      </c>
      <c r="AH38" s="4">
        <v>29622110</v>
      </c>
      <c r="AI38" s="4">
        <v>9722364</v>
      </c>
      <c r="AJ38" s="4">
        <v>25488187</v>
      </c>
      <c r="AK38" s="2" t="s">
        <v>119</v>
      </c>
    </row>
    <row r="39" spans="1:37" ht="15" customHeight="1">
      <c r="A39" s="19" t="s">
        <v>319</v>
      </c>
      <c r="B39" s="17">
        <v>0.36508444088937569</v>
      </c>
      <c r="C39" s="17">
        <v>0.15524661092980457</v>
      </c>
      <c r="D39" s="17">
        <v>0.86848824401645885</v>
      </c>
      <c r="E39" s="17">
        <v>7.4538161292259653E-2</v>
      </c>
      <c r="F39" s="17">
        <v>7.6105003423036999E-2</v>
      </c>
      <c r="G39" s="17">
        <v>1.0383912315760793</v>
      </c>
      <c r="H39" s="17">
        <v>0.25833003237927099</v>
      </c>
      <c r="I39" s="4">
        <v>1241284</v>
      </c>
      <c r="J39" s="4">
        <v>20406104</v>
      </c>
      <c r="K39" s="4">
        <v>23496120</v>
      </c>
      <c r="L39" s="4">
        <v>16653000000000</v>
      </c>
      <c r="M39" s="4">
        <v>8169678000000</v>
      </c>
      <c r="N39" s="4">
        <v>21834412</v>
      </c>
      <c r="O39" s="1" t="s">
        <v>484</v>
      </c>
      <c r="P39" s="4">
        <v>4301970029212</v>
      </c>
      <c r="Q39" s="4">
        <v>331529</v>
      </c>
      <c r="R39" s="4">
        <v>1013999</v>
      </c>
      <c r="S39" s="4">
        <v>553203</v>
      </c>
      <c r="T39" s="4">
        <v>0</v>
      </c>
      <c r="U39" s="4">
        <v>4804889</v>
      </c>
      <c r="V39" s="4">
        <v>3287748</v>
      </c>
      <c r="W39" s="16">
        <v>9991368</v>
      </c>
      <c r="X39" s="16">
        <v>3647693</v>
      </c>
      <c r="Y39" s="4">
        <v>2489367</v>
      </c>
      <c r="Z39" s="4">
        <v>959144</v>
      </c>
      <c r="AA39" s="4">
        <v>98382</v>
      </c>
      <c r="AB39" s="4">
        <v>100800</v>
      </c>
      <c r="AC39" s="4">
        <v>0</v>
      </c>
      <c r="AD39" s="4">
        <v>0</v>
      </c>
      <c r="AE39" s="3" t="s">
        <v>71</v>
      </c>
      <c r="AF39" s="3" t="s">
        <v>277</v>
      </c>
      <c r="AG39" s="3" t="s">
        <v>73</v>
      </c>
      <c r="AH39" s="4">
        <v>5874030</v>
      </c>
      <c r="AI39" s="4">
        <v>5101526</v>
      </c>
      <c r="AJ39" s="4">
        <v>310321</v>
      </c>
      <c r="AK39" s="2" t="s">
        <v>320</v>
      </c>
    </row>
    <row r="40" spans="1:37" ht="15" customHeight="1">
      <c r="A40" s="19" t="s">
        <v>282</v>
      </c>
      <c r="B40" s="17">
        <v>0.37600724309642375</v>
      </c>
      <c r="C40" s="17">
        <v>0.23420738228118837</v>
      </c>
      <c r="D40" s="17">
        <v>0.81386252492508548</v>
      </c>
      <c r="E40" s="17">
        <v>4.9563110576912955E-2</v>
      </c>
      <c r="F40" s="17">
        <v>0.41953503265919689</v>
      </c>
      <c r="G40" s="17">
        <v>1.1049471661863592</v>
      </c>
      <c r="H40" s="17">
        <v>5.6616739641268635E-2</v>
      </c>
      <c r="I40" s="4">
        <v>235456</v>
      </c>
      <c r="J40" s="4">
        <v>2337908</v>
      </c>
      <c r="K40" s="4">
        <v>2872608</v>
      </c>
      <c r="L40" s="4">
        <v>4750630000000</v>
      </c>
      <c r="M40" s="4">
        <v>2256888000000</v>
      </c>
      <c r="N40" s="4">
        <v>2023626</v>
      </c>
      <c r="O40" s="1" t="s">
        <v>489</v>
      </c>
      <c r="P40" s="4">
        <v>268965181842</v>
      </c>
      <c r="Q40" s="4">
        <v>44100</v>
      </c>
      <c r="R40" s="4">
        <v>821615</v>
      </c>
      <c r="S40" s="4">
        <v>0</v>
      </c>
      <c r="T40" s="4">
        <v>169107</v>
      </c>
      <c r="U40" s="4">
        <v>0</v>
      </c>
      <c r="V40" s="4">
        <v>754468</v>
      </c>
      <c r="W40" s="16">
        <v>1789290</v>
      </c>
      <c r="X40" s="16">
        <v>672786</v>
      </c>
      <c r="Y40" s="4">
        <v>585432</v>
      </c>
      <c r="Z40" s="4">
        <v>0</v>
      </c>
      <c r="AA40" s="4">
        <v>73061</v>
      </c>
      <c r="AB40" s="4">
        <v>14293</v>
      </c>
      <c r="AC40" s="4">
        <v>0</v>
      </c>
      <c r="AD40" s="4">
        <v>0</v>
      </c>
      <c r="AE40" s="3" t="s">
        <v>284</v>
      </c>
      <c r="AF40" s="3" t="s">
        <v>285</v>
      </c>
      <c r="AG40" s="3" t="s">
        <v>73</v>
      </c>
      <c r="AH40" s="4">
        <v>718152</v>
      </c>
      <c r="AI40" s="4">
        <v>584477</v>
      </c>
      <c r="AJ40" s="4">
        <v>58864</v>
      </c>
      <c r="AK40" s="2" t="s">
        <v>283</v>
      </c>
    </row>
    <row r="41" spans="1:37" ht="15" customHeight="1">
      <c r="A41" s="19" t="s">
        <v>197</v>
      </c>
      <c r="B41" s="17">
        <v>0.38446516209010478</v>
      </c>
      <c r="C41" s="17">
        <v>0.30197171622127938</v>
      </c>
      <c r="D41" s="17">
        <v>0.64921918291575376</v>
      </c>
      <c r="E41" s="17">
        <v>8.4597177969959039E-2</v>
      </c>
      <c r="F41" s="17">
        <v>1.5316932484639554</v>
      </c>
      <c r="G41" s="17">
        <v>0.96674979218620116</v>
      </c>
      <c r="H41" s="17">
        <v>0.44780283658235254</v>
      </c>
      <c r="I41" s="4">
        <v>260204</v>
      </c>
      <c r="J41" s="4">
        <v>1070839</v>
      </c>
      <c r="K41" s="4">
        <v>1649426</v>
      </c>
      <c r="L41" s="4">
        <v>3075800000000</v>
      </c>
      <c r="M41" s="4">
        <v>1563900000000</v>
      </c>
      <c r="N41" s="4">
        <v>651511</v>
      </c>
      <c r="O41" s="1" t="s">
        <v>486</v>
      </c>
      <c r="P41" s="4">
        <v>1377351964760</v>
      </c>
      <c r="Q41" s="4">
        <v>93900</v>
      </c>
      <c r="R41" s="4">
        <v>684897</v>
      </c>
      <c r="S41" s="4">
        <v>0</v>
      </c>
      <c r="T41" s="4">
        <v>0</v>
      </c>
      <c r="U41" s="4">
        <v>200489</v>
      </c>
      <c r="V41" s="4">
        <v>316228</v>
      </c>
      <c r="W41" s="16">
        <v>1295514</v>
      </c>
      <c r="X41" s="16">
        <v>498080</v>
      </c>
      <c r="Y41" s="4">
        <v>414527</v>
      </c>
      <c r="Z41" s="4">
        <v>0</v>
      </c>
      <c r="AA41" s="4">
        <v>61952</v>
      </c>
      <c r="AB41" s="4">
        <v>21601</v>
      </c>
      <c r="AC41" s="4">
        <v>0</v>
      </c>
      <c r="AD41" s="4">
        <v>0</v>
      </c>
      <c r="AE41" s="3" t="s">
        <v>22</v>
      </c>
      <c r="AF41" s="3" t="s">
        <v>199</v>
      </c>
      <c r="AG41" s="3" t="s">
        <v>24</v>
      </c>
      <c r="AH41" s="4">
        <v>1649426</v>
      </c>
      <c r="AI41" s="4">
        <v>1070839</v>
      </c>
      <c r="AJ41" s="4">
        <v>260204</v>
      </c>
      <c r="AK41" s="2" t="s">
        <v>198</v>
      </c>
    </row>
    <row r="42" spans="1:37" ht="15" customHeight="1">
      <c r="A42" s="19" t="s">
        <v>337</v>
      </c>
      <c r="B42" s="17">
        <v>0.39002841097873897</v>
      </c>
      <c r="C42" s="17">
        <v>0.31300147073132395</v>
      </c>
      <c r="D42" s="17">
        <v>0.54624710905865714</v>
      </c>
      <c r="E42" s="17">
        <v>0.15029175539263423</v>
      </c>
      <c r="F42" s="17">
        <v>1.4890776713159772</v>
      </c>
      <c r="G42" s="17">
        <v>2.8378982671883732</v>
      </c>
      <c r="H42" s="17">
        <v>0.39774164921902444</v>
      </c>
      <c r="I42" s="4">
        <v>769564</v>
      </c>
      <c r="J42" s="4">
        <v>1167719</v>
      </c>
      <c r="K42" s="4">
        <v>2137712</v>
      </c>
      <c r="L42" s="4">
        <v>5120467173928</v>
      </c>
      <c r="M42" s="4">
        <v>1334185227812</v>
      </c>
      <c r="N42" s="4">
        <v>858837</v>
      </c>
      <c r="O42" s="1" t="s">
        <v>486</v>
      </c>
      <c r="P42" s="4">
        <v>2036623058530</v>
      </c>
      <c r="Q42" s="4">
        <v>267885</v>
      </c>
      <c r="R42" s="4">
        <v>633273</v>
      </c>
      <c r="S42" s="4">
        <v>0</v>
      </c>
      <c r="T42" s="4">
        <v>0</v>
      </c>
      <c r="U42" s="4">
        <v>169819</v>
      </c>
      <c r="V42" s="4">
        <v>644557</v>
      </c>
      <c r="W42" s="16">
        <v>1715534</v>
      </c>
      <c r="X42" s="16">
        <v>669107</v>
      </c>
      <c r="Y42" s="4">
        <v>429040</v>
      </c>
      <c r="Z42" s="4">
        <v>0</v>
      </c>
      <c r="AA42" s="4">
        <v>171772</v>
      </c>
      <c r="AB42" s="4">
        <v>51857</v>
      </c>
      <c r="AC42" s="4">
        <v>5046</v>
      </c>
      <c r="AD42" s="4">
        <v>11392</v>
      </c>
      <c r="AE42" s="3" t="s">
        <v>22</v>
      </c>
      <c r="AF42" s="3" t="s">
        <v>53</v>
      </c>
      <c r="AG42" s="3" t="s">
        <v>24</v>
      </c>
      <c r="AH42" s="4">
        <v>2137712</v>
      </c>
      <c r="AI42" s="4">
        <v>1167719</v>
      </c>
      <c r="AJ42" s="4">
        <v>769564</v>
      </c>
      <c r="AK42" s="2" t="s">
        <v>338</v>
      </c>
    </row>
    <row r="43" spans="1:37" ht="15" customHeight="1">
      <c r="A43" s="19" t="s">
        <v>326</v>
      </c>
      <c r="B43" s="17">
        <v>0.39728192341849006</v>
      </c>
      <c r="C43" s="17">
        <v>0.12620249011217063</v>
      </c>
      <c r="D43" s="17">
        <v>0.82920467702608647</v>
      </c>
      <c r="E43" s="17">
        <v>0.14544032222636824</v>
      </c>
      <c r="F43" s="17">
        <v>0.84142177494486869</v>
      </c>
      <c r="G43" s="17">
        <v>2.2579018157363819</v>
      </c>
      <c r="H43" s="17">
        <v>0.18237902091539177</v>
      </c>
      <c r="I43" s="4">
        <v>915961.33333333326</v>
      </c>
      <c r="J43" s="4">
        <v>5040893.333333333</v>
      </c>
      <c r="K43" s="4">
        <v>6079190.666666667</v>
      </c>
      <c r="L43" s="4">
        <v>6297850000000</v>
      </c>
      <c r="M43" s="4">
        <v>1933100000000</v>
      </c>
      <c r="N43" s="4">
        <v>3301357</v>
      </c>
      <c r="O43" s="1" t="s">
        <v>486</v>
      </c>
      <c r="P43" s="4">
        <v>1148595716872</v>
      </c>
      <c r="Q43" s="4">
        <v>48680</v>
      </c>
      <c r="R43" s="4">
        <v>267544</v>
      </c>
      <c r="S43" s="4">
        <v>211790</v>
      </c>
      <c r="T43" s="4">
        <v>79085</v>
      </c>
      <c r="U43" s="4">
        <v>0</v>
      </c>
      <c r="V43" s="4">
        <v>1324046</v>
      </c>
      <c r="W43" s="16">
        <v>1931145</v>
      </c>
      <c r="X43" s="16">
        <v>767209</v>
      </c>
      <c r="Y43" s="4">
        <v>551484</v>
      </c>
      <c r="Z43" s="4">
        <v>144686</v>
      </c>
      <c r="AA43" s="4">
        <v>71039</v>
      </c>
      <c r="AB43" s="4">
        <v>0</v>
      </c>
      <c r="AC43" s="4">
        <v>0</v>
      </c>
      <c r="AD43" s="4">
        <v>0</v>
      </c>
      <c r="AE43" s="3" t="s">
        <v>22</v>
      </c>
      <c r="AF43" s="3" t="s">
        <v>33</v>
      </c>
      <c r="AG43" s="3" t="s">
        <v>34</v>
      </c>
      <c r="AH43" s="4">
        <v>4559393</v>
      </c>
      <c r="AI43" s="4">
        <v>3780670</v>
      </c>
      <c r="AJ43" s="4">
        <v>686971</v>
      </c>
      <c r="AK43" s="2" t="s">
        <v>327</v>
      </c>
    </row>
    <row r="44" spans="1:37" ht="15" customHeight="1">
      <c r="A44" s="19" t="s">
        <v>79</v>
      </c>
      <c r="B44" s="17">
        <v>0.40251434473872433</v>
      </c>
      <c r="C44" s="17">
        <v>0.41532122566142776</v>
      </c>
      <c r="D44" s="17">
        <v>0.58870204963626627</v>
      </c>
      <c r="E44" s="17">
        <v>0.21187305093555092</v>
      </c>
      <c r="F44" s="17">
        <v>-0.27167901046855764</v>
      </c>
      <c r="G44" s="17">
        <v>-0.12306289881494986</v>
      </c>
      <c r="H44" s="17">
        <v>0.29741210437045218</v>
      </c>
      <c r="I44" s="4">
        <v>326115</v>
      </c>
      <c r="J44" s="4">
        <v>642948</v>
      </c>
      <c r="K44" s="4">
        <v>1092145</v>
      </c>
      <c r="L44" s="4">
        <v>1539200000000</v>
      </c>
      <c r="M44" s="4">
        <v>1755200000000</v>
      </c>
      <c r="N44" s="4">
        <v>1499538</v>
      </c>
      <c r="O44" s="1" t="s">
        <v>486</v>
      </c>
      <c r="P44" s="4">
        <v>457776711047</v>
      </c>
      <c r="Q44" s="4">
        <v>112920</v>
      </c>
      <c r="R44" s="4">
        <v>628513</v>
      </c>
      <c r="S44" s="4">
        <v>780</v>
      </c>
      <c r="T44" s="4">
        <v>0</v>
      </c>
      <c r="U44" s="4">
        <v>261697</v>
      </c>
      <c r="V44" s="4">
        <v>122984</v>
      </c>
      <c r="W44" s="16">
        <v>1126894</v>
      </c>
      <c r="X44" s="16">
        <v>453591</v>
      </c>
      <c r="Y44" s="4">
        <v>44733</v>
      </c>
      <c r="Z44" s="4">
        <v>35364</v>
      </c>
      <c r="AA44" s="4">
        <v>68644</v>
      </c>
      <c r="AB44" s="4">
        <v>265342</v>
      </c>
      <c r="AC44" s="4">
        <v>39508</v>
      </c>
      <c r="AD44" s="4">
        <v>0</v>
      </c>
      <c r="AE44" s="3" t="s">
        <v>22</v>
      </c>
      <c r="AF44" s="3" t="s">
        <v>81</v>
      </c>
      <c r="AG44" s="3" t="s">
        <v>24</v>
      </c>
      <c r="AH44" s="4">
        <v>1092145</v>
      </c>
      <c r="AI44" s="4">
        <v>642948</v>
      </c>
      <c r="AJ44" s="4">
        <v>326115</v>
      </c>
      <c r="AK44" s="2" t="s">
        <v>80</v>
      </c>
    </row>
    <row r="45" spans="1:37" ht="15" customHeight="1">
      <c r="A45" s="19" t="s">
        <v>339</v>
      </c>
      <c r="B45" s="17">
        <v>0.40330175663567192</v>
      </c>
      <c r="C45" s="17">
        <v>0.30308850320930458</v>
      </c>
      <c r="D45" s="17">
        <v>0.68327823624985917</v>
      </c>
      <c r="E45" s="17">
        <v>3.4927775491443588E-2</v>
      </c>
      <c r="F45" s="17">
        <v>1.1803725302892543</v>
      </c>
      <c r="G45" s="17">
        <v>5.4090040927694405</v>
      </c>
      <c r="H45" s="17">
        <v>0.27688463445194206</v>
      </c>
      <c r="I45" s="4">
        <v>295350.66666666663</v>
      </c>
      <c r="J45" s="4">
        <v>906125.33333333326</v>
      </c>
      <c r="K45" s="4">
        <v>1326144</v>
      </c>
      <c r="L45" s="4">
        <v>8456040000000</v>
      </c>
      <c r="M45" s="4">
        <v>1319400000000</v>
      </c>
      <c r="N45" s="4">
        <v>608219</v>
      </c>
      <c r="O45" s="1" t="s">
        <v>486</v>
      </c>
      <c r="P45" s="4">
        <v>2341347544311</v>
      </c>
      <c r="Q45" s="4">
        <v>89098</v>
      </c>
      <c r="R45" s="4">
        <v>520115</v>
      </c>
      <c r="S45" s="4">
        <v>161443</v>
      </c>
      <c r="T45" s="4">
        <v>17134</v>
      </c>
      <c r="U45" s="4">
        <v>0</v>
      </c>
      <c r="V45" s="4">
        <v>208831</v>
      </c>
      <c r="W45" s="16">
        <v>996621</v>
      </c>
      <c r="X45" s="16">
        <v>401939</v>
      </c>
      <c r="Y45" s="4">
        <v>218857</v>
      </c>
      <c r="Z45" s="4">
        <v>129564</v>
      </c>
      <c r="AA45" s="4">
        <v>0</v>
      </c>
      <c r="AB45" s="4">
        <v>53518</v>
      </c>
      <c r="AC45" s="4">
        <v>0</v>
      </c>
      <c r="AD45" s="4">
        <v>0</v>
      </c>
      <c r="AE45" s="3" t="s">
        <v>22</v>
      </c>
      <c r="AF45" s="3" t="s">
        <v>33</v>
      </c>
      <c r="AG45" s="3" t="s">
        <v>34</v>
      </c>
      <c r="AH45" s="4">
        <v>994608</v>
      </c>
      <c r="AI45" s="4">
        <v>679594</v>
      </c>
      <c r="AJ45" s="4">
        <v>221513</v>
      </c>
      <c r="AK45" s="2" t="s">
        <v>340</v>
      </c>
    </row>
    <row r="46" spans="1:37" ht="15" customHeight="1">
      <c r="A46" s="19" t="s">
        <v>92</v>
      </c>
      <c r="B46" s="17">
        <v>0.41747910462011484</v>
      </c>
      <c r="C46" s="17">
        <v>0.21013051190932491</v>
      </c>
      <c r="D46" s="17">
        <v>0.7419517423758939</v>
      </c>
      <c r="E46" s="17">
        <v>9.5621731116191516E-2</v>
      </c>
      <c r="F46" s="17">
        <v>0.73322224953937509</v>
      </c>
      <c r="G46" s="17">
        <v>1.0161323681489143</v>
      </c>
      <c r="H46" s="17">
        <v>0.13716177075785999</v>
      </c>
      <c r="I46" s="4">
        <v>587236</v>
      </c>
      <c r="J46" s="4">
        <v>3195900</v>
      </c>
      <c r="K46" s="4">
        <v>4307423</v>
      </c>
      <c r="L46" s="5">
        <v>6141240000000</v>
      </c>
      <c r="M46" s="4">
        <v>3046050000000</v>
      </c>
      <c r="N46" s="4">
        <v>2485211</v>
      </c>
      <c r="O46" s="1" t="s">
        <v>486</v>
      </c>
      <c r="P46" s="4">
        <v>842343353049</v>
      </c>
      <c r="Q46" s="4">
        <v>222507</v>
      </c>
      <c r="R46" s="4">
        <v>1280364</v>
      </c>
      <c r="S46" s="4">
        <v>0</v>
      </c>
      <c r="T46" s="4">
        <v>0</v>
      </c>
      <c r="U46" s="4">
        <v>131106</v>
      </c>
      <c r="V46" s="4">
        <v>534086</v>
      </c>
      <c r="W46" s="16">
        <v>2168063</v>
      </c>
      <c r="X46" s="16">
        <v>905121</v>
      </c>
      <c r="Y46" s="4">
        <v>814806</v>
      </c>
      <c r="Z46" s="4">
        <v>0</v>
      </c>
      <c r="AA46" s="4">
        <v>0</v>
      </c>
      <c r="AB46" s="4">
        <v>90315</v>
      </c>
      <c r="AC46" s="4">
        <v>0</v>
      </c>
      <c r="AD46" s="4">
        <v>0</v>
      </c>
      <c r="AE46" s="1" t="s">
        <v>22</v>
      </c>
      <c r="AF46" s="1" t="s">
        <v>27</v>
      </c>
      <c r="AG46" s="1" t="s">
        <v>24</v>
      </c>
      <c r="AH46" s="5">
        <v>4307423</v>
      </c>
      <c r="AI46" s="5">
        <v>3195900</v>
      </c>
      <c r="AJ46" s="5">
        <v>587236</v>
      </c>
      <c r="AK46" s="1" t="s">
        <v>93</v>
      </c>
    </row>
    <row r="47" spans="1:37" ht="15" customHeight="1">
      <c r="A47" s="19" t="s">
        <v>359</v>
      </c>
      <c r="B47" s="17">
        <v>0.42324416027640444</v>
      </c>
      <c r="C47" s="17">
        <v>0.43580448775193603</v>
      </c>
      <c r="D47" s="17">
        <v>0.73323630656504712</v>
      </c>
      <c r="E47" s="17">
        <v>0.18608513907581875</v>
      </c>
      <c r="F47" s="17">
        <v>2.6563555056805148</v>
      </c>
      <c r="G47" s="17">
        <v>1.8358778625954197</v>
      </c>
      <c r="H47" s="17">
        <v>7.8560417185520412E-2</v>
      </c>
      <c r="I47" s="4">
        <v>16591351</v>
      </c>
      <c r="J47" s="4">
        <v>27321261</v>
      </c>
      <c r="K47" s="4">
        <v>37261195</v>
      </c>
      <c r="L47" s="4">
        <v>89160000000000</v>
      </c>
      <c r="M47" s="4">
        <v>31440000000000</v>
      </c>
      <c r="N47" s="4">
        <v>10190802</v>
      </c>
      <c r="O47" s="1" t="s">
        <v>486</v>
      </c>
      <c r="P47" s="4">
        <v>7004446796261</v>
      </c>
      <c r="Q47" s="4">
        <v>1333644</v>
      </c>
      <c r="R47" s="4">
        <v>11994586</v>
      </c>
      <c r="S47" s="4">
        <v>8214899</v>
      </c>
      <c r="T47" s="4">
        <v>2246582</v>
      </c>
      <c r="U47" s="4">
        <v>0</v>
      </c>
      <c r="V47" s="4">
        <v>14577259</v>
      </c>
      <c r="W47" s="16">
        <v>38366970</v>
      </c>
      <c r="X47" s="16">
        <v>16238596</v>
      </c>
      <c r="Y47" s="4">
        <v>7586982</v>
      </c>
      <c r="Z47" s="4">
        <v>3338744</v>
      </c>
      <c r="AA47" s="4">
        <v>933843</v>
      </c>
      <c r="AB47" s="4">
        <v>4299181</v>
      </c>
      <c r="AC47" s="4">
        <v>0</v>
      </c>
      <c r="AD47" s="4">
        <v>79846</v>
      </c>
      <c r="AE47" s="3" t="s">
        <v>22</v>
      </c>
      <c r="AF47" s="3" t="s">
        <v>53</v>
      </c>
      <c r="AG47" s="3" t="s">
        <v>24</v>
      </c>
      <c r="AH47" s="4">
        <v>37261195</v>
      </c>
      <c r="AI47" s="4">
        <v>27321261</v>
      </c>
      <c r="AJ47" s="4">
        <v>16591351</v>
      </c>
      <c r="AK47" s="2" t="s">
        <v>360</v>
      </c>
    </row>
    <row r="48" spans="1:37" ht="15" customHeight="1">
      <c r="A48" s="19" t="s">
        <v>450</v>
      </c>
      <c r="B48" s="17">
        <v>0.42453909157289721</v>
      </c>
      <c r="C48" s="17">
        <v>0.33654331213873179</v>
      </c>
      <c r="D48" s="17">
        <v>0.46425765830397986</v>
      </c>
      <c r="E48" s="17">
        <v>0.16357385173221248</v>
      </c>
      <c r="F48" s="17">
        <v>1.3852005613691645</v>
      </c>
      <c r="G48" s="17">
        <v>3.1546608456625433</v>
      </c>
      <c r="H48" s="17">
        <v>0.16333784354712097</v>
      </c>
      <c r="I48" s="4">
        <v>50435380</v>
      </c>
      <c r="J48" s="4">
        <v>40465054.666666672</v>
      </c>
      <c r="K48" s="4">
        <v>87160769.333333328</v>
      </c>
      <c r="L48" s="4">
        <v>308334000000000</v>
      </c>
      <c r="M48" s="4">
        <v>74214000000000</v>
      </c>
      <c r="N48" s="4">
        <v>36542323</v>
      </c>
      <c r="O48" s="1" t="s">
        <v>486</v>
      </c>
      <c r="P48" s="4">
        <v>50362610652258</v>
      </c>
      <c r="Q48" s="4">
        <v>5351166</v>
      </c>
      <c r="R48" s="4">
        <v>16599753</v>
      </c>
      <c r="S48" s="4">
        <v>6541575</v>
      </c>
      <c r="T48" s="4">
        <v>6250224</v>
      </c>
      <c r="U48" s="4">
        <v>0</v>
      </c>
      <c r="V48" s="4">
        <v>34351918</v>
      </c>
      <c r="W48" s="16">
        <v>69094636</v>
      </c>
      <c r="X48" s="16">
        <v>29333374</v>
      </c>
      <c r="Y48" s="4">
        <v>3644799</v>
      </c>
      <c r="Z48" s="4">
        <v>13662298</v>
      </c>
      <c r="AA48" s="4">
        <v>398555</v>
      </c>
      <c r="AB48" s="4">
        <v>863765</v>
      </c>
      <c r="AC48" s="4">
        <v>6445130</v>
      </c>
      <c r="AD48" s="4">
        <v>4318827</v>
      </c>
      <c r="AE48" s="3" t="s">
        <v>22</v>
      </c>
      <c r="AF48" s="3" t="s">
        <v>33</v>
      </c>
      <c r="AG48" s="3" t="s">
        <v>34</v>
      </c>
      <c r="AH48" s="4">
        <v>65370577</v>
      </c>
      <c r="AI48" s="4">
        <v>30348791</v>
      </c>
      <c r="AJ48" s="4">
        <v>37826535</v>
      </c>
      <c r="AK48" s="2" t="s">
        <v>451</v>
      </c>
    </row>
    <row r="49" spans="1:37" ht="15" customHeight="1">
      <c r="A49" s="19" t="s">
        <v>457</v>
      </c>
      <c r="B49" s="17">
        <v>0.42598127458031104</v>
      </c>
      <c r="C49" s="17">
        <v>0.23217756386408619</v>
      </c>
      <c r="D49" s="17">
        <v>0.75391131731203143</v>
      </c>
      <c r="E49" s="17">
        <v>0.15121833201046533</v>
      </c>
      <c r="F49" s="17">
        <v>0.70523761524311535</v>
      </c>
      <c r="G49" s="17">
        <v>1.6382038157282457</v>
      </c>
      <c r="H49" s="17">
        <v>0.10996685957306641</v>
      </c>
      <c r="I49" s="4">
        <v>3429329.333333333</v>
      </c>
      <c r="J49" s="4">
        <v>14382777.333333332</v>
      </c>
      <c r="K49" s="4">
        <v>19077545.333333336</v>
      </c>
      <c r="L49" s="4">
        <v>22678000000000</v>
      </c>
      <c r="M49" s="4">
        <v>8596000000000</v>
      </c>
      <c r="N49" s="4">
        <v>11187617</v>
      </c>
      <c r="O49" s="1" t="s">
        <v>486</v>
      </c>
      <c r="P49" s="4">
        <v>2493828441398</v>
      </c>
      <c r="Q49" s="4">
        <v>704981</v>
      </c>
      <c r="R49" s="4">
        <v>4956122</v>
      </c>
      <c r="S49" s="4">
        <v>514727</v>
      </c>
      <c r="T49" s="4">
        <v>167662</v>
      </c>
      <c r="U49" s="4">
        <v>0</v>
      </c>
      <c r="V49" s="4">
        <v>4054566</v>
      </c>
      <c r="W49" s="16">
        <v>10398058</v>
      </c>
      <c r="X49" s="16">
        <v>4429378</v>
      </c>
      <c r="Y49" s="4">
        <v>915443</v>
      </c>
      <c r="Z49" s="4">
        <v>1063082</v>
      </c>
      <c r="AA49" s="4">
        <v>383432</v>
      </c>
      <c r="AB49" s="4">
        <v>2067421</v>
      </c>
      <c r="AC49" s="4">
        <v>0</v>
      </c>
      <c r="AD49" s="4">
        <v>0</v>
      </c>
      <c r="AE49" s="3" t="s">
        <v>22</v>
      </c>
      <c r="AF49" s="3" t="s">
        <v>33</v>
      </c>
      <c r="AG49" s="3" t="s">
        <v>34</v>
      </c>
      <c r="AH49" s="4">
        <v>14308159</v>
      </c>
      <c r="AI49" s="4">
        <v>10787083</v>
      </c>
      <c r="AJ49" s="4">
        <v>2571997</v>
      </c>
      <c r="AK49" s="2" t="s">
        <v>458</v>
      </c>
    </row>
    <row r="50" spans="1:37" ht="15" customHeight="1">
      <c r="A50" s="19" t="s">
        <v>387</v>
      </c>
      <c r="B50" s="17">
        <v>0.42979168028403703</v>
      </c>
      <c r="C50" s="17">
        <v>0.38437699620963739</v>
      </c>
      <c r="D50" s="17">
        <v>0.56118123084274152</v>
      </c>
      <c r="E50" s="17">
        <v>0.16440838350411333</v>
      </c>
      <c r="F50" s="17">
        <v>0.27841447241231604</v>
      </c>
      <c r="G50" s="17">
        <v>0.33182880203908244</v>
      </c>
      <c r="H50" s="17">
        <v>0.27219623770423829</v>
      </c>
      <c r="I50" s="4">
        <v>618529</v>
      </c>
      <c r="J50" s="4">
        <v>1324794</v>
      </c>
      <c r="K50" s="4">
        <v>2360724</v>
      </c>
      <c r="L50" s="4">
        <v>3762150000000</v>
      </c>
      <c r="M50" s="4">
        <v>2824800000000</v>
      </c>
      <c r="N50" s="4">
        <v>1846603</v>
      </c>
      <c r="O50" s="1" t="s">
        <v>486</v>
      </c>
      <c r="P50" s="4">
        <v>1024043075679</v>
      </c>
      <c r="Q50" s="4">
        <v>91338</v>
      </c>
      <c r="R50" s="4">
        <v>1424390</v>
      </c>
      <c r="S50" s="4">
        <v>0</v>
      </c>
      <c r="T50" s="4">
        <v>0</v>
      </c>
      <c r="U50" s="4">
        <v>215545</v>
      </c>
      <c r="V50" s="4">
        <v>380001</v>
      </c>
      <c r="W50" s="16">
        <v>2111274</v>
      </c>
      <c r="X50" s="16">
        <v>907408</v>
      </c>
      <c r="Y50" s="4">
        <v>300216</v>
      </c>
      <c r="Z50" s="4">
        <v>0</v>
      </c>
      <c r="AA50" s="4">
        <v>28952</v>
      </c>
      <c r="AB50" s="4">
        <v>578240</v>
      </c>
      <c r="AC50" s="4">
        <v>0</v>
      </c>
      <c r="AD50" s="4">
        <v>0</v>
      </c>
      <c r="AE50" s="3" t="s">
        <v>22</v>
      </c>
      <c r="AF50" s="3" t="s">
        <v>53</v>
      </c>
      <c r="AG50" s="3" t="s">
        <v>24</v>
      </c>
      <c r="AH50" s="4">
        <v>2360724</v>
      </c>
      <c r="AI50" s="4">
        <v>1324794</v>
      </c>
      <c r="AJ50" s="4">
        <v>618529</v>
      </c>
      <c r="AK50" s="2" t="s">
        <v>388</v>
      </c>
    </row>
    <row r="51" spans="1:37" ht="15" customHeight="1">
      <c r="A51" s="19" t="s">
        <v>20</v>
      </c>
      <c r="B51" s="17">
        <v>0.43191243792333023</v>
      </c>
      <c r="C51" s="17">
        <v>0.31581684434789176</v>
      </c>
      <c r="D51" s="17">
        <v>0.82194863708187704</v>
      </c>
      <c r="E51" s="17">
        <v>6.873828238719068E-2</v>
      </c>
      <c r="F51" s="17">
        <v>9.2038947413663724E-2</v>
      </c>
      <c r="G51" s="17">
        <v>4.4897260273972606</v>
      </c>
      <c r="H51" s="17">
        <v>0.57219499864969847</v>
      </c>
      <c r="I51" s="4">
        <v>413203</v>
      </c>
      <c r="J51" s="4">
        <v>1273916</v>
      </c>
      <c r="K51" s="4">
        <v>1549873</v>
      </c>
      <c r="L51" s="4">
        <v>6011250000000</v>
      </c>
      <c r="M51" s="4">
        <v>1095000000000</v>
      </c>
      <c r="N51" s="4">
        <v>1419247</v>
      </c>
      <c r="O51" s="1" t="s">
        <v>486</v>
      </c>
      <c r="P51" s="4">
        <v>3439607185633</v>
      </c>
      <c r="Q51" s="4">
        <v>640376</v>
      </c>
      <c r="R51" s="4">
        <v>419301</v>
      </c>
      <c r="S51" s="4">
        <v>0</v>
      </c>
      <c r="T51" s="4">
        <v>0</v>
      </c>
      <c r="U51" s="4">
        <v>73599</v>
      </c>
      <c r="V51" s="4">
        <v>0</v>
      </c>
      <c r="W51" s="16">
        <v>1133276</v>
      </c>
      <c r="X51" s="16">
        <v>489476</v>
      </c>
      <c r="Y51" s="4">
        <v>489476</v>
      </c>
      <c r="Z51" s="4">
        <v>0</v>
      </c>
      <c r="AA51" s="4">
        <v>0</v>
      </c>
      <c r="AB51" s="4">
        <v>0</v>
      </c>
      <c r="AC51" s="4">
        <v>0</v>
      </c>
      <c r="AD51" s="4">
        <v>0</v>
      </c>
      <c r="AE51" s="3" t="s">
        <v>22</v>
      </c>
      <c r="AF51" s="3" t="s">
        <v>23</v>
      </c>
      <c r="AG51" s="3" t="s">
        <v>24</v>
      </c>
      <c r="AH51" s="4">
        <v>1549873</v>
      </c>
      <c r="AI51" s="4">
        <v>1273916</v>
      </c>
      <c r="AJ51" s="4">
        <v>413203</v>
      </c>
      <c r="AK51" s="2" t="s">
        <v>21</v>
      </c>
    </row>
    <row r="52" spans="1:37" ht="15" customHeight="1">
      <c r="A52" s="19" t="s">
        <v>94</v>
      </c>
      <c r="B52" s="17">
        <v>0.43363255207663187</v>
      </c>
      <c r="C52" s="17">
        <v>0.24704706387632117</v>
      </c>
      <c r="D52" s="17">
        <v>0.68284852177053401</v>
      </c>
      <c r="E52" s="17">
        <v>0.22461795346473556</v>
      </c>
      <c r="F52" s="17">
        <v>1.5151707602543962</v>
      </c>
      <c r="G52" s="17">
        <v>4.2324786324786325</v>
      </c>
      <c r="H52" s="17">
        <v>0.27049138071456513</v>
      </c>
      <c r="I52" s="4">
        <v>2227680</v>
      </c>
      <c r="J52" s="4">
        <v>6474136</v>
      </c>
      <c r="K52" s="4">
        <v>9481072</v>
      </c>
      <c r="L52" s="4">
        <v>9917640000000</v>
      </c>
      <c r="M52" s="4">
        <v>1895400000000</v>
      </c>
      <c r="N52" s="4">
        <v>3769554</v>
      </c>
      <c r="O52" s="1" t="s">
        <v>484</v>
      </c>
      <c r="P52" s="4">
        <v>2682636137030</v>
      </c>
      <c r="Q52" s="4">
        <v>499812</v>
      </c>
      <c r="R52" s="4">
        <v>2191406</v>
      </c>
      <c r="S52" s="4">
        <v>0</v>
      </c>
      <c r="T52" s="4">
        <v>1190284</v>
      </c>
      <c r="U52" s="4">
        <v>0</v>
      </c>
      <c r="V52" s="4">
        <v>1520009</v>
      </c>
      <c r="W52" s="16">
        <v>5401511</v>
      </c>
      <c r="X52" s="16">
        <v>2342271</v>
      </c>
      <c r="Y52" s="4">
        <v>1084310</v>
      </c>
      <c r="Z52" s="4">
        <v>0</v>
      </c>
      <c r="AA52" s="4">
        <v>92649</v>
      </c>
      <c r="AB52" s="4">
        <v>1123312</v>
      </c>
      <c r="AC52" s="4">
        <v>0</v>
      </c>
      <c r="AD52" s="4">
        <v>42000</v>
      </c>
      <c r="AE52" s="3" t="s">
        <v>71</v>
      </c>
      <c r="AF52" s="3" t="s">
        <v>81</v>
      </c>
      <c r="AG52" s="3" t="s">
        <v>73</v>
      </c>
      <c r="AH52" s="4">
        <v>2370268</v>
      </c>
      <c r="AI52" s="4">
        <v>1618534</v>
      </c>
      <c r="AJ52" s="4">
        <v>556920</v>
      </c>
      <c r="AK52" s="2" t="s">
        <v>95</v>
      </c>
    </row>
    <row r="53" spans="1:37" ht="15" customHeight="1">
      <c r="A53" s="19" t="s">
        <v>417</v>
      </c>
      <c r="B53" s="17">
        <v>0.43918054886334723</v>
      </c>
      <c r="C53" s="17">
        <v>0.34212943632567849</v>
      </c>
      <c r="D53" s="17">
        <v>0.64798380464351235</v>
      </c>
      <c r="E53" s="17">
        <v>0.14497983412860713</v>
      </c>
      <c r="F53" s="17">
        <v>1.8289966639781225</v>
      </c>
      <c r="G53" s="17">
        <v>4.3071413067071846</v>
      </c>
      <c r="H53" s="17">
        <v>0.72300219389343334</v>
      </c>
      <c r="I53" s="4">
        <v>408356</v>
      </c>
      <c r="J53" s="4">
        <v>768201</v>
      </c>
      <c r="K53" s="4">
        <v>1185525</v>
      </c>
      <c r="L53" s="4">
        <v>2816640000000</v>
      </c>
      <c r="M53" s="4">
        <v>530726400000</v>
      </c>
      <c r="N53" s="4">
        <v>419062</v>
      </c>
      <c r="O53" s="1" t="s">
        <v>486</v>
      </c>
      <c r="P53" s="4">
        <v>2036436899408</v>
      </c>
      <c r="Q53" s="4">
        <v>105807</v>
      </c>
      <c r="R53" s="4">
        <v>635758</v>
      </c>
      <c r="S53" s="4">
        <v>43979</v>
      </c>
      <c r="T53" s="4">
        <v>10335</v>
      </c>
      <c r="U53" s="4">
        <v>0</v>
      </c>
      <c r="V53" s="4">
        <v>127666</v>
      </c>
      <c r="W53" s="16">
        <v>923545</v>
      </c>
      <c r="X53" s="16">
        <v>405603</v>
      </c>
      <c r="Y53" s="4">
        <v>184713</v>
      </c>
      <c r="Z53" s="4">
        <v>145712</v>
      </c>
      <c r="AA53" s="4">
        <v>26078</v>
      </c>
      <c r="AB53" s="4">
        <v>49100</v>
      </c>
      <c r="AC53" s="4">
        <v>0</v>
      </c>
      <c r="AD53" s="4">
        <v>0</v>
      </c>
      <c r="AE53" s="3" t="s">
        <v>22</v>
      </c>
      <c r="AF53" s="3" t="s">
        <v>155</v>
      </c>
      <c r="AG53" s="3" t="s">
        <v>24</v>
      </c>
      <c r="AH53" s="4">
        <v>1185525</v>
      </c>
      <c r="AI53" s="4">
        <v>768201</v>
      </c>
      <c r="AJ53" s="4">
        <v>408356</v>
      </c>
      <c r="AK53" s="2" t="s">
        <v>418</v>
      </c>
    </row>
    <row r="54" spans="1:37" ht="15" customHeight="1">
      <c r="A54" s="19" t="s">
        <v>311</v>
      </c>
      <c r="B54" s="17">
        <v>0.44136997701224046</v>
      </c>
      <c r="C54" s="17">
        <v>0.35531295464638285</v>
      </c>
      <c r="D54" s="17">
        <v>0.57118697191384615</v>
      </c>
      <c r="E54" s="17">
        <v>0.1038739615246612</v>
      </c>
      <c r="F54" s="17">
        <v>1.7584994003684922</v>
      </c>
      <c r="G54" s="17">
        <v>2.3087671232876712</v>
      </c>
      <c r="H54" s="17">
        <v>0.47783356833119428</v>
      </c>
      <c r="I54" s="4">
        <v>1505383</v>
      </c>
      <c r="J54" s="4">
        <v>3978255</v>
      </c>
      <c r="K54" s="4">
        <v>6964891</v>
      </c>
      <c r="L54" s="5">
        <v>14492400000000</v>
      </c>
      <c r="M54" s="4">
        <v>4380000000000</v>
      </c>
      <c r="N54" s="4">
        <v>2524884</v>
      </c>
      <c r="O54" s="1" t="s">
        <v>486</v>
      </c>
      <c r="P54" s="4">
        <v>6924955205683</v>
      </c>
      <c r="Q54" s="4">
        <v>601455</v>
      </c>
      <c r="R54" s="4">
        <v>654525</v>
      </c>
      <c r="S54" s="4">
        <v>0</v>
      </c>
      <c r="T54" s="4">
        <v>3697209</v>
      </c>
      <c r="U54" s="4">
        <v>0</v>
      </c>
      <c r="V54" s="4">
        <v>653708</v>
      </c>
      <c r="W54" s="16">
        <v>5606897</v>
      </c>
      <c r="X54" s="16">
        <v>2474716</v>
      </c>
      <c r="Y54" s="4">
        <v>1291022</v>
      </c>
      <c r="Z54" s="4">
        <v>0</v>
      </c>
      <c r="AA54" s="4">
        <v>230456</v>
      </c>
      <c r="AB54" s="4">
        <v>953238</v>
      </c>
      <c r="AC54" s="4">
        <v>0</v>
      </c>
      <c r="AD54" s="4">
        <v>0</v>
      </c>
      <c r="AE54" s="1" t="s">
        <v>22</v>
      </c>
      <c r="AF54" s="1" t="s">
        <v>59</v>
      </c>
      <c r="AG54" s="1" t="s">
        <v>24</v>
      </c>
      <c r="AH54" s="5">
        <v>6964891</v>
      </c>
      <c r="AI54" s="5">
        <v>3978255</v>
      </c>
      <c r="AJ54" s="5">
        <v>1505383</v>
      </c>
      <c r="AK54" s="1" t="s">
        <v>312</v>
      </c>
    </row>
    <row r="55" spans="1:37" ht="15" customHeight="1">
      <c r="A55" s="19" t="s">
        <v>96</v>
      </c>
      <c r="B55" s="17">
        <v>0.44477544434305072</v>
      </c>
      <c r="C55" s="17">
        <v>4.1099958069011552E-2</v>
      </c>
      <c r="D55" s="17">
        <v>0.89412585556971635</v>
      </c>
      <c r="E55" s="17">
        <v>0.19215498690210536</v>
      </c>
      <c r="F55" s="17">
        <v>1.5502330266359867</v>
      </c>
      <c r="G55" s="17">
        <v>2.4785690178872763</v>
      </c>
      <c r="H55" s="17">
        <v>0.36902826373501502</v>
      </c>
      <c r="I55" s="4">
        <v>39610829</v>
      </c>
      <c r="J55" s="4">
        <v>441090269</v>
      </c>
      <c r="K55" s="4">
        <v>493320114</v>
      </c>
      <c r="L55" s="4">
        <v>206140000000000</v>
      </c>
      <c r="M55" s="4">
        <v>59260000000000</v>
      </c>
      <c r="N55" s="4">
        <v>193441191</v>
      </c>
      <c r="O55" s="1" t="s">
        <v>486</v>
      </c>
      <c r="P55" s="4">
        <v>76071486286336</v>
      </c>
      <c r="Q55" s="4">
        <v>3889886</v>
      </c>
      <c r="R55" s="4">
        <v>8725872</v>
      </c>
      <c r="S55" s="4">
        <v>775937</v>
      </c>
      <c r="T55" s="4">
        <v>93235</v>
      </c>
      <c r="U55" s="4">
        <v>0</v>
      </c>
      <c r="V55" s="4">
        <v>32100851</v>
      </c>
      <c r="W55" s="16">
        <v>45585781</v>
      </c>
      <c r="X55" s="16">
        <v>20275436</v>
      </c>
      <c r="Y55" s="4">
        <v>7642158</v>
      </c>
      <c r="Z55" s="4">
        <v>6095288</v>
      </c>
      <c r="AA55" s="4">
        <v>2171473</v>
      </c>
      <c r="AB55" s="4">
        <v>0</v>
      </c>
      <c r="AC55" s="4">
        <v>4366517</v>
      </c>
      <c r="AD55" s="4">
        <v>0</v>
      </c>
      <c r="AE55" s="3" t="s">
        <v>22</v>
      </c>
      <c r="AF55" s="3" t="s">
        <v>53</v>
      </c>
      <c r="AG55" s="3" t="s">
        <v>24</v>
      </c>
      <c r="AH55" s="4">
        <v>493320114</v>
      </c>
      <c r="AI55" s="4">
        <v>441090269</v>
      </c>
      <c r="AJ55" s="4">
        <v>39610829</v>
      </c>
      <c r="AK55" s="2" t="s">
        <v>97</v>
      </c>
    </row>
    <row r="56" spans="1:37" ht="15" customHeight="1">
      <c r="A56" s="19" t="s">
        <v>235</v>
      </c>
      <c r="B56" s="17">
        <v>0.44612915681981113</v>
      </c>
      <c r="C56" s="17">
        <v>0.46012470941271266</v>
      </c>
      <c r="D56" s="17">
        <v>0.45451517845841322</v>
      </c>
      <c r="E56" s="17">
        <v>0.11556770080316792</v>
      </c>
      <c r="F56" s="17">
        <v>0.536278539503101</v>
      </c>
      <c r="G56" s="17">
        <v>0.98038294477439947</v>
      </c>
      <c r="H56" s="17">
        <v>0.27943715358918925</v>
      </c>
      <c r="I56" s="4">
        <v>774559</v>
      </c>
      <c r="J56" s="4">
        <v>1177787</v>
      </c>
      <c r="K56" s="4">
        <v>2591304</v>
      </c>
      <c r="L56" s="4">
        <v>6702210000000</v>
      </c>
      <c r="M56" s="4">
        <v>3384300000000</v>
      </c>
      <c r="N56" s="4">
        <v>1686741</v>
      </c>
      <c r="O56" s="1" t="s">
        <v>485</v>
      </c>
      <c r="P56" s="4">
        <v>1872846485157</v>
      </c>
      <c r="Q56" s="4">
        <v>158361</v>
      </c>
      <c r="R56" s="4">
        <v>1721595</v>
      </c>
      <c r="S56" s="4">
        <v>0</v>
      </c>
      <c r="T56" s="4">
        <v>0</v>
      </c>
      <c r="U56" s="4">
        <v>244396</v>
      </c>
      <c r="V56" s="4">
        <v>548244</v>
      </c>
      <c r="W56" s="16">
        <v>2672596</v>
      </c>
      <c r="X56" s="16">
        <v>1192323</v>
      </c>
      <c r="Y56" s="4">
        <v>278039</v>
      </c>
      <c r="Z56" s="4">
        <v>61205</v>
      </c>
      <c r="AA56" s="4">
        <v>0</v>
      </c>
      <c r="AB56" s="4">
        <v>853079</v>
      </c>
      <c r="AC56" s="4">
        <v>0</v>
      </c>
      <c r="AD56" s="4">
        <v>0</v>
      </c>
      <c r="AE56" s="3" t="s">
        <v>22</v>
      </c>
      <c r="AF56" s="3" t="s">
        <v>237</v>
      </c>
      <c r="AG56" s="3" t="s">
        <v>24</v>
      </c>
      <c r="AH56" s="4">
        <v>2591304</v>
      </c>
      <c r="AI56" s="4">
        <v>1177787</v>
      </c>
      <c r="AJ56" s="4">
        <v>774559</v>
      </c>
      <c r="AK56" s="2" t="s">
        <v>236</v>
      </c>
    </row>
    <row r="57" spans="1:37" ht="15" customHeight="1">
      <c r="A57" s="19" t="s">
        <v>77</v>
      </c>
      <c r="B57" s="17">
        <v>0.44627272431120679</v>
      </c>
      <c r="C57" s="17">
        <v>0.65060179563908782</v>
      </c>
      <c r="D57" s="17">
        <v>0.6016386328924076</v>
      </c>
      <c r="E57" s="17">
        <v>0.10144633730834753</v>
      </c>
      <c r="F57" s="17">
        <v>-2.8362242927402189E-2</v>
      </c>
      <c r="G57" s="17">
        <v>0.63775866077656362</v>
      </c>
      <c r="H57" s="17">
        <v>0.26833503247586599</v>
      </c>
      <c r="I57" s="4">
        <v>714588</v>
      </c>
      <c r="J57" s="4">
        <v>2774326</v>
      </c>
      <c r="K57" s="4">
        <v>4611283</v>
      </c>
      <c r="L57" s="4">
        <v>7044000000000</v>
      </c>
      <c r="M57" s="4">
        <v>4301000000000</v>
      </c>
      <c r="N57" s="4">
        <v>4745887</v>
      </c>
      <c r="O57" s="1" t="s">
        <v>486</v>
      </c>
      <c r="P57" s="4">
        <v>1890151968760</v>
      </c>
      <c r="Q57" s="4">
        <v>656132</v>
      </c>
      <c r="R57" s="4">
        <v>1032182</v>
      </c>
      <c r="S57" s="4">
        <v>328655</v>
      </c>
      <c r="T57" s="4">
        <v>571316</v>
      </c>
      <c r="U57" s="4">
        <v>0</v>
      </c>
      <c r="V57" s="4">
        <v>4134306</v>
      </c>
      <c r="W57" s="16">
        <v>6722591</v>
      </c>
      <c r="X57" s="16">
        <v>3000109</v>
      </c>
      <c r="Y57" s="4">
        <v>324736</v>
      </c>
      <c r="Z57" s="4">
        <v>303333</v>
      </c>
      <c r="AA57" s="4">
        <v>937476</v>
      </c>
      <c r="AB57" s="4">
        <v>1434564</v>
      </c>
      <c r="AC57" s="4">
        <v>0</v>
      </c>
      <c r="AD57" s="4">
        <v>0</v>
      </c>
      <c r="AE57" s="3" t="s">
        <v>22</v>
      </c>
      <c r="AF57" s="3" t="s">
        <v>27</v>
      </c>
      <c r="AG57" s="3" t="s">
        <v>24</v>
      </c>
      <c r="AH57" s="4">
        <v>4611283</v>
      </c>
      <c r="AI57" s="4">
        <v>2774326</v>
      </c>
      <c r="AJ57" s="4">
        <v>714588</v>
      </c>
      <c r="AK57" s="2" t="s">
        <v>78</v>
      </c>
    </row>
    <row r="58" spans="1:37" ht="15" customHeight="1">
      <c r="A58" s="19" t="s">
        <v>313</v>
      </c>
      <c r="B58" s="17">
        <v>0.44754003999549014</v>
      </c>
      <c r="C58" s="17">
        <v>0.24005430099013367</v>
      </c>
      <c r="D58" s="17">
        <v>0.74123397886049081</v>
      </c>
      <c r="E58" s="17">
        <v>0.15044755195738269</v>
      </c>
      <c r="F58" s="17">
        <v>1.1398415763358909</v>
      </c>
      <c r="G58" s="17">
        <v>2.1491709048527232</v>
      </c>
      <c r="H58" s="17">
        <v>1.9073109181922685</v>
      </c>
      <c r="I58" s="4">
        <v>214636</v>
      </c>
      <c r="J58" s="4">
        <v>931508</v>
      </c>
      <c r="K58" s="4">
        <v>1256699</v>
      </c>
      <c r="L58" s="4">
        <v>1426650000000</v>
      </c>
      <c r="M58" s="4">
        <v>453024000000</v>
      </c>
      <c r="N58" s="4">
        <v>587286</v>
      </c>
      <c r="O58" s="1" t="s">
        <v>485</v>
      </c>
      <c r="P58" s="4">
        <v>2721065121439</v>
      </c>
      <c r="Q58" s="4">
        <v>68032</v>
      </c>
      <c r="R58" s="4">
        <v>176976</v>
      </c>
      <c r="S58" s="4">
        <v>118649</v>
      </c>
      <c r="T58" s="4">
        <v>143571</v>
      </c>
      <c r="U58" s="4">
        <v>0</v>
      </c>
      <c r="V58" s="4">
        <v>166848</v>
      </c>
      <c r="W58" s="16">
        <v>674076</v>
      </c>
      <c r="X58" s="16">
        <v>301676</v>
      </c>
      <c r="Y58" s="4">
        <v>118454</v>
      </c>
      <c r="Z58" s="4">
        <v>54565</v>
      </c>
      <c r="AA58" s="4">
        <v>22972</v>
      </c>
      <c r="AB58" s="4">
        <v>73334</v>
      </c>
      <c r="AC58" s="4">
        <v>0</v>
      </c>
      <c r="AD58" s="4">
        <v>32351</v>
      </c>
      <c r="AE58" s="3" t="s">
        <v>22</v>
      </c>
      <c r="AF58" s="3" t="s">
        <v>45</v>
      </c>
      <c r="AG58" s="3" t="s">
        <v>24</v>
      </c>
      <c r="AH58" s="4">
        <v>1256699</v>
      </c>
      <c r="AI58" s="4">
        <v>931508</v>
      </c>
      <c r="AJ58" s="4">
        <v>214636</v>
      </c>
      <c r="AK58" s="2" t="s">
        <v>314</v>
      </c>
    </row>
    <row r="59" spans="1:37" ht="15" customHeight="1">
      <c r="A59" s="19" t="s">
        <v>402</v>
      </c>
      <c r="B59" s="17">
        <v>0.45511326850719519</v>
      </c>
      <c r="C59" s="17">
        <v>0.18046992725987387</v>
      </c>
      <c r="D59" s="17">
        <v>0.68704258366974869</v>
      </c>
      <c r="E59" s="17">
        <v>0.11804365962180201</v>
      </c>
      <c r="F59" s="17">
        <v>0.75672584187408487</v>
      </c>
      <c r="G59" s="17">
        <v>3.3151999999999999</v>
      </c>
      <c r="H59" s="17">
        <v>0.36825057396088245</v>
      </c>
      <c r="I59" s="4">
        <v>254691</v>
      </c>
      <c r="J59" s="4">
        <v>553959</v>
      </c>
      <c r="K59" s="4">
        <v>806295</v>
      </c>
      <c r="L59" s="4">
        <v>2157600000000</v>
      </c>
      <c r="M59" s="4">
        <v>500000000000</v>
      </c>
      <c r="N59" s="4">
        <v>458976</v>
      </c>
      <c r="O59" s="1" t="s">
        <v>485</v>
      </c>
      <c r="P59" s="4">
        <v>794537438378</v>
      </c>
      <c r="Q59" s="4">
        <v>15722</v>
      </c>
      <c r="R59" s="4">
        <v>131961</v>
      </c>
      <c r="S59" s="4">
        <v>5063</v>
      </c>
      <c r="T59" s="4">
        <v>0</v>
      </c>
      <c r="U59" s="4">
        <v>21897</v>
      </c>
      <c r="V59" s="4">
        <v>145084</v>
      </c>
      <c r="W59" s="16">
        <v>319727</v>
      </c>
      <c r="X59" s="16">
        <v>145512</v>
      </c>
      <c r="Y59" s="4">
        <v>25613</v>
      </c>
      <c r="Z59" s="4">
        <v>113041</v>
      </c>
      <c r="AA59" s="4">
        <v>4171</v>
      </c>
      <c r="AB59" s="4">
        <v>2687</v>
      </c>
      <c r="AC59" s="4">
        <v>0</v>
      </c>
      <c r="AD59" s="4">
        <v>0</v>
      </c>
      <c r="AE59" s="3" t="s">
        <v>22</v>
      </c>
      <c r="AF59" s="3" t="s">
        <v>68</v>
      </c>
      <c r="AG59" s="3" t="s">
        <v>24</v>
      </c>
      <c r="AH59" s="4">
        <v>806295</v>
      </c>
      <c r="AI59" s="4">
        <v>553959</v>
      </c>
      <c r="AJ59" s="4">
        <v>254691</v>
      </c>
      <c r="AK59" s="2" t="s">
        <v>403</v>
      </c>
    </row>
    <row r="60" spans="1:37" ht="15" customHeight="1">
      <c r="A60" s="19" t="s">
        <v>102</v>
      </c>
      <c r="B60" s="17">
        <v>0.45640786247338139</v>
      </c>
      <c r="C60" s="17">
        <v>6.2156886830180259E-2</v>
      </c>
      <c r="D60" s="17">
        <v>0.89526461663045787</v>
      </c>
      <c r="E60" s="17">
        <v>0.18376980547583255</v>
      </c>
      <c r="F60" s="17">
        <v>2.0638265347583573</v>
      </c>
      <c r="G60" s="17">
        <v>3.9990890457754498</v>
      </c>
      <c r="H60" s="17">
        <v>0.12107969559130563</v>
      </c>
      <c r="I60" s="4">
        <v>32271448</v>
      </c>
      <c r="J60" s="4">
        <v>331324071</v>
      </c>
      <c r="K60" s="4">
        <v>370085073</v>
      </c>
      <c r="L60" s="4">
        <v>175608000000000</v>
      </c>
      <c r="M60" s="4">
        <v>35128000000000</v>
      </c>
      <c r="N60" s="4">
        <v>120791784</v>
      </c>
      <c r="O60" s="1" t="s">
        <v>486</v>
      </c>
      <c r="P60" s="4">
        <v>21262563183398</v>
      </c>
      <c r="Q60" s="4">
        <v>8465979</v>
      </c>
      <c r="R60" s="4">
        <v>12727875</v>
      </c>
      <c r="S60" s="4">
        <v>0</v>
      </c>
      <c r="T60" s="4">
        <v>0</v>
      </c>
      <c r="U60" s="4">
        <v>602084</v>
      </c>
      <c r="V60" s="4">
        <v>28604894</v>
      </c>
      <c r="W60" s="16">
        <v>50400832</v>
      </c>
      <c r="X60" s="16">
        <v>23003336</v>
      </c>
      <c r="Y60" s="4">
        <v>16972714</v>
      </c>
      <c r="Z60" s="4">
        <v>0</v>
      </c>
      <c r="AA60" s="4">
        <v>1262642</v>
      </c>
      <c r="AB60" s="4">
        <v>295393</v>
      </c>
      <c r="AC60" s="4">
        <v>4472587</v>
      </c>
      <c r="AD60" s="4">
        <v>0</v>
      </c>
      <c r="AE60" s="3" t="s">
        <v>22</v>
      </c>
      <c r="AF60" s="3" t="s">
        <v>53</v>
      </c>
      <c r="AG60" s="3" t="s">
        <v>24</v>
      </c>
      <c r="AH60" s="4">
        <v>370085073</v>
      </c>
      <c r="AI60" s="4">
        <v>331324071</v>
      </c>
      <c r="AJ60" s="4">
        <v>32271448</v>
      </c>
      <c r="AK60" s="2" t="s">
        <v>103</v>
      </c>
    </row>
    <row r="61" spans="1:37" ht="15" customHeight="1">
      <c r="A61" s="19" t="s">
        <v>328</v>
      </c>
      <c r="B61" s="17">
        <v>0.46004451762036791</v>
      </c>
      <c r="C61" s="17">
        <v>0.31730155483966593</v>
      </c>
      <c r="D61" s="17">
        <v>0.79540583998303882</v>
      </c>
      <c r="E61" s="17">
        <v>5.538691659566411E-2</v>
      </c>
      <c r="F61" s="17">
        <v>0.32635392465443902</v>
      </c>
      <c r="G61" s="17">
        <v>0.72598039215686272</v>
      </c>
      <c r="H61" s="17">
        <v>0.11278412726820032</v>
      </c>
      <c r="I61" s="4">
        <v>585052</v>
      </c>
      <c r="J61" s="4">
        <v>2826241.3333333335</v>
      </c>
      <c r="K61" s="4">
        <v>3553206.666666667</v>
      </c>
      <c r="L61" s="4">
        <v>10563000000000</v>
      </c>
      <c r="M61" s="4">
        <v>6120000000000</v>
      </c>
      <c r="N61" s="4">
        <v>2678928</v>
      </c>
      <c r="O61" s="1" t="s">
        <v>486</v>
      </c>
      <c r="P61" s="4">
        <v>1191338736334</v>
      </c>
      <c r="Q61" s="4">
        <v>68623</v>
      </c>
      <c r="R61" s="4">
        <v>1441886</v>
      </c>
      <c r="S61" s="4">
        <v>192793</v>
      </c>
      <c r="T61" s="4">
        <v>86247</v>
      </c>
      <c r="U61" s="4">
        <v>0</v>
      </c>
      <c r="V61" s="4">
        <v>661166</v>
      </c>
      <c r="W61" s="16">
        <v>2450715</v>
      </c>
      <c r="X61" s="16">
        <v>1127438</v>
      </c>
      <c r="Y61" s="4">
        <v>438739</v>
      </c>
      <c r="Z61" s="4">
        <v>321101</v>
      </c>
      <c r="AA61" s="4">
        <v>6559</v>
      </c>
      <c r="AB61" s="4">
        <v>361039</v>
      </c>
      <c r="AC61" s="4">
        <v>0</v>
      </c>
      <c r="AD61" s="4">
        <v>0</v>
      </c>
      <c r="AE61" s="3" t="s">
        <v>22</v>
      </c>
      <c r="AF61" s="3" t="s">
        <v>330</v>
      </c>
      <c r="AG61" s="3" t="s">
        <v>34</v>
      </c>
      <c r="AH61" s="4">
        <v>2664905</v>
      </c>
      <c r="AI61" s="4">
        <v>2119681</v>
      </c>
      <c r="AJ61" s="4">
        <v>438789</v>
      </c>
      <c r="AK61" s="2" t="s">
        <v>329</v>
      </c>
    </row>
    <row r="62" spans="1:37" ht="15" customHeight="1">
      <c r="A62" s="19" t="s">
        <v>394</v>
      </c>
      <c r="B62" s="17">
        <v>0.46786073173832732</v>
      </c>
      <c r="C62" s="17">
        <v>0.28213208623711128</v>
      </c>
      <c r="D62" s="17">
        <v>0.60274890980967522</v>
      </c>
      <c r="E62" s="17">
        <v>9.4611223206770401E-2</v>
      </c>
      <c r="F62" s="17">
        <v>1.8092048772110596</v>
      </c>
      <c r="G62" s="17">
        <v>3.5226414455548181</v>
      </c>
      <c r="H62" s="17">
        <v>1.3601412498563836</v>
      </c>
      <c r="I62" s="4">
        <v>1174280</v>
      </c>
      <c r="J62" s="4">
        <v>2366344</v>
      </c>
      <c r="K62" s="4">
        <v>3925920</v>
      </c>
      <c r="L62" s="4">
        <v>12411635324000</v>
      </c>
      <c r="M62" s="4">
        <v>2744333256000</v>
      </c>
      <c r="N62" s="4">
        <v>1397520</v>
      </c>
      <c r="O62" s="1" t="s">
        <v>489</v>
      </c>
      <c r="P62" s="4">
        <v>16881577182347</v>
      </c>
      <c r="Q62" s="4">
        <v>17475</v>
      </c>
      <c r="R62" s="4">
        <v>1673080</v>
      </c>
      <c r="S62" s="4">
        <v>25425</v>
      </c>
      <c r="T62" s="4">
        <v>90892</v>
      </c>
      <c r="U62" s="4">
        <v>0</v>
      </c>
      <c r="V62" s="4">
        <v>560559</v>
      </c>
      <c r="W62" s="16">
        <v>2367431</v>
      </c>
      <c r="X62" s="16">
        <v>1107628</v>
      </c>
      <c r="Y62" s="4">
        <v>39832</v>
      </c>
      <c r="Z62" s="4">
        <v>521060</v>
      </c>
      <c r="AA62" s="4">
        <v>35890</v>
      </c>
      <c r="AB62" s="4">
        <v>190321</v>
      </c>
      <c r="AC62" s="4">
        <v>0</v>
      </c>
      <c r="AD62" s="4">
        <v>320525</v>
      </c>
      <c r="AE62" s="3" t="s">
        <v>284</v>
      </c>
      <c r="AF62" s="3" t="s">
        <v>310</v>
      </c>
      <c r="AG62" s="3" t="s">
        <v>73</v>
      </c>
      <c r="AH62" s="4">
        <v>981480</v>
      </c>
      <c r="AI62" s="4">
        <v>591586</v>
      </c>
      <c r="AJ62" s="4">
        <v>293570</v>
      </c>
      <c r="AK62" s="2" t="s">
        <v>395</v>
      </c>
    </row>
    <row r="63" spans="1:37" ht="15" customHeight="1">
      <c r="A63" s="19" t="s">
        <v>213</v>
      </c>
      <c r="B63" s="17">
        <v>0.46872777564716123</v>
      </c>
      <c r="C63" s="17">
        <v>0.68026662134049221</v>
      </c>
      <c r="D63" s="17">
        <v>0.43784359253240762</v>
      </c>
      <c r="E63" s="17">
        <v>0.11964957984440799</v>
      </c>
      <c r="F63" s="17">
        <v>0.3786971829455032</v>
      </c>
      <c r="G63" s="17">
        <v>0.27275392887059446</v>
      </c>
      <c r="H63" s="17">
        <v>9.3172502640907318E-2</v>
      </c>
      <c r="I63" s="4">
        <v>1088052</v>
      </c>
      <c r="J63" s="4">
        <v>1388441</v>
      </c>
      <c r="K63" s="4">
        <v>3171089</v>
      </c>
      <c r="L63" s="4">
        <v>9093655000000</v>
      </c>
      <c r="M63" s="4">
        <v>7144865000000</v>
      </c>
      <c r="N63" s="4">
        <v>2300062</v>
      </c>
      <c r="O63" s="1" t="s">
        <v>486</v>
      </c>
      <c r="P63" s="4">
        <v>847278594503</v>
      </c>
      <c r="Q63" s="4">
        <v>209047</v>
      </c>
      <c r="R63" s="4">
        <v>3333825</v>
      </c>
      <c r="S63" s="4">
        <v>0</v>
      </c>
      <c r="T63" s="4">
        <v>0</v>
      </c>
      <c r="U63" s="4">
        <v>235184</v>
      </c>
      <c r="V63" s="4">
        <v>824159</v>
      </c>
      <c r="W63" s="16">
        <v>4602215</v>
      </c>
      <c r="X63" s="16">
        <v>2157186</v>
      </c>
      <c r="Y63" s="4">
        <v>375716</v>
      </c>
      <c r="Z63" s="4">
        <v>0</v>
      </c>
      <c r="AA63" s="4">
        <v>0</v>
      </c>
      <c r="AB63" s="4">
        <v>1781470</v>
      </c>
      <c r="AC63" s="4">
        <v>0</v>
      </c>
      <c r="AD63" s="4">
        <v>0</v>
      </c>
      <c r="AE63" s="3" t="s">
        <v>22</v>
      </c>
      <c r="AF63" s="3" t="s">
        <v>53</v>
      </c>
      <c r="AG63" s="3" t="s">
        <v>24</v>
      </c>
      <c r="AH63" s="4">
        <v>3171089</v>
      </c>
      <c r="AI63" s="4">
        <v>1388441</v>
      </c>
      <c r="AJ63" s="4">
        <v>1088052</v>
      </c>
      <c r="AK63" s="2" t="s">
        <v>214</v>
      </c>
    </row>
    <row r="64" spans="1:37" ht="15" customHeight="1">
      <c r="A64" s="19" t="s">
        <v>331</v>
      </c>
      <c r="B64" s="17">
        <v>0.46995332939345758</v>
      </c>
      <c r="C64" s="17">
        <v>0.82335344463171067</v>
      </c>
      <c r="D64" s="17">
        <v>0.83657913951458385</v>
      </c>
      <c r="E64" s="17">
        <v>8.9719060523938576E-2</v>
      </c>
      <c r="F64" s="17">
        <v>1.9440248512657563</v>
      </c>
      <c r="G64" s="17">
        <v>0.38979622683431436</v>
      </c>
      <c r="H64" s="17">
        <v>0.59041587073486901</v>
      </c>
      <c r="I64" s="4">
        <v>198638</v>
      </c>
      <c r="J64" s="4">
        <v>1523854</v>
      </c>
      <c r="K64" s="4">
        <v>1821530</v>
      </c>
      <c r="L64" s="4">
        <v>2214000000000</v>
      </c>
      <c r="M64" s="4">
        <v>1593039294000</v>
      </c>
      <c r="N64" s="4">
        <v>618721</v>
      </c>
      <c r="O64" s="1" t="s">
        <v>487</v>
      </c>
      <c r="P64" s="4">
        <v>1307180737807</v>
      </c>
      <c r="Q64" s="4">
        <v>24540</v>
      </c>
      <c r="R64" s="4">
        <v>982944</v>
      </c>
      <c r="S64" s="4">
        <v>0</v>
      </c>
      <c r="T64" s="4">
        <v>10005</v>
      </c>
      <c r="U64" s="4">
        <v>0</v>
      </c>
      <c r="V64" s="4">
        <v>2173813</v>
      </c>
      <c r="W64" s="16">
        <v>3191302</v>
      </c>
      <c r="X64" s="16">
        <v>1499763</v>
      </c>
      <c r="Y64" s="4">
        <v>940092</v>
      </c>
      <c r="Z64" s="4">
        <v>0</v>
      </c>
      <c r="AA64" s="4">
        <v>73998</v>
      </c>
      <c r="AB64" s="4">
        <v>282063</v>
      </c>
      <c r="AC64" s="4">
        <v>0</v>
      </c>
      <c r="AD64" s="4">
        <v>203610</v>
      </c>
      <c r="AE64" s="3" t="s">
        <v>40</v>
      </c>
      <c r="AF64" s="3" t="s">
        <v>72</v>
      </c>
      <c r="AG64" s="3" t="s">
        <v>42</v>
      </c>
      <c r="AH64" s="4">
        <v>910765</v>
      </c>
      <c r="AI64" s="4">
        <v>761927</v>
      </c>
      <c r="AJ64" s="4">
        <v>99319</v>
      </c>
      <c r="AK64" s="2" t="s">
        <v>332</v>
      </c>
    </row>
    <row r="65" spans="1:37" ht="15" customHeight="1">
      <c r="A65" s="19" t="s">
        <v>398</v>
      </c>
      <c r="B65" s="17">
        <v>0.47513374622474069</v>
      </c>
      <c r="C65" s="17">
        <v>0.2122481923541148</v>
      </c>
      <c r="D65" s="17">
        <v>0.72372033549735137</v>
      </c>
      <c r="E65" s="17">
        <v>7.5753490744186677E-2</v>
      </c>
      <c r="F65" s="17">
        <v>1.9775468552997268</v>
      </c>
      <c r="G65" s="17">
        <v>5.891707039042462</v>
      </c>
      <c r="H65" s="17">
        <v>0.82264510925906631</v>
      </c>
      <c r="I65" s="4">
        <v>457986.66666666663</v>
      </c>
      <c r="J65" s="4">
        <v>1790037.3333333335</v>
      </c>
      <c r="K65" s="4">
        <v>2473382.6666666665</v>
      </c>
      <c r="L65" s="4">
        <v>6045750000000</v>
      </c>
      <c r="M65" s="4">
        <v>877250000000</v>
      </c>
      <c r="N65" s="4">
        <v>830678</v>
      </c>
      <c r="O65" s="1" t="s">
        <v>486</v>
      </c>
      <c r="P65" s="4">
        <v>4973506669303</v>
      </c>
      <c r="Q65" s="4">
        <v>124224</v>
      </c>
      <c r="R65" s="4">
        <v>36149</v>
      </c>
      <c r="S65" s="4">
        <v>337669</v>
      </c>
      <c r="T65" s="4">
        <v>115426</v>
      </c>
      <c r="U65" s="4">
        <v>0</v>
      </c>
      <c r="V65" s="4">
        <v>491423</v>
      </c>
      <c r="W65" s="16">
        <v>1104891</v>
      </c>
      <c r="X65" s="16">
        <v>524971</v>
      </c>
      <c r="Y65" s="4">
        <v>157844</v>
      </c>
      <c r="Z65" s="4">
        <v>219365</v>
      </c>
      <c r="AA65" s="4">
        <v>19898</v>
      </c>
      <c r="AB65" s="4">
        <v>127864</v>
      </c>
      <c r="AC65" s="4">
        <v>0</v>
      </c>
      <c r="AD65" s="4">
        <v>0</v>
      </c>
      <c r="AE65" s="3" t="s">
        <v>22</v>
      </c>
      <c r="AF65" s="3" t="s">
        <v>259</v>
      </c>
      <c r="AG65" s="3" t="s">
        <v>34</v>
      </c>
      <c r="AH65" s="4">
        <v>1855037</v>
      </c>
      <c r="AI65" s="4">
        <v>1342528</v>
      </c>
      <c r="AJ65" s="4">
        <v>343490</v>
      </c>
      <c r="AK65" s="2" t="s">
        <v>399</v>
      </c>
    </row>
    <row r="66" spans="1:37" ht="15" customHeight="1">
      <c r="A66" s="19" t="s">
        <v>137</v>
      </c>
      <c r="B66" s="17">
        <v>0.47627596929042737</v>
      </c>
      <c r="C66" s="17">
        <v>0.20581930955320779</v>
      </c>
      <c r="D66" s="17">
        <v>0.43610839825158193</v>
      </c>
      <c r="E66" s="17">
        <v>0.26353691701531862</v>
      </c>
      <c r="F66" s="17">
        <v>1.5646686570950539</v>
      </c>
      <c r="G66" s="17">
        <v>3.1997423510466989</v>
      </c>
      <c r="H66" s="17">
        <v>6.9318536274080397E-2</v>
      </c>
      <c r="I66" s="4">
        <v>16323727</v>
      </c>
      <c r="J66" s="4">
        <v>10651870</v>
      </c>
      <c r="K66" s="4">
        <v>24424822</v>
      </c>
      <c r="L66" s="4">
        <v>61940950000000</v>
      </c>
      <c r="M66" s="4">
        <v>14748750000000</v>
      </c>
      <c r="N66" s="4">
        <v>9523578</v>
      </c>
      <c r="O66" s="1" t="s">
        <v>486</v>
      </c>
      <c r="P66" s="4">
        <v>4293655989426</v>
      </c>
      <c r="Q66" s="4">
        <v>40951</v>
      </c>
      <c r="R66" s="4">
        <v>7984498</v>
      </c>
      <c r="S66" s="4">
        <v>0</v>
      </c>
      <c r="T66" s="4">
        <v>576374</v>
      </c>
      <c r="U66" s="4">
        <v>0</v>
      </c>
      <c r="V66" s="4">
        <v>1953192</v>
      </c>
      <c r="W66" s="16">
        <v>10555015</v>
      </c>
      <c r="X66" s="16">
        <v>5027100</v>
      </c>
      <c r="Y66" s="4">
        <v>3027100</v>
      </c>
      <c r="Z66" s="4">
        <v>0</v>
      </c>
      <c r="AA66" s="4">
        <v>0</v>
      </c>
      <c r="AB66" s="4">
        <v>2000000</v>
      </c>
      <c r="AC66" s="4">
        <v>0</v>
      </c>
      <c r="AD66" s="4">
        <v>0</v>
      </c>
      <c r="AE66" s="3" t="s">
        <v>22</v>
      </c>
      <c r="AF66" s="3" t="s">
        <v>53</v>
      </c>
      <c r="AG66" s="3" t="s">
        <v>24</v>
      </c>
      <c r="AH66" s="4">
        <v>24424822</v>
      </c>
      <c r="AI66" s="4">
        <v>10651870</v>
      </c>
      <c r="AJ66" s="4">
        <v>16323727</v>
      </c>
      <c r="AK66" s="2" t="s">
        <v>138</v>
      </c>
    </row>
    <row r="67" spans="1:37" ht="15" customHeight="1">
      <c r="A67" s="19" t="s">
        <v>389</v>
      </c>
      <c r="B67" s="17">
        <v>0.47749358691419663</v>
      </c>
      <c r="C67" s="17">
        <v>0.52483113165705286</v>
      </c>
      <c r="D67" s="17">
        <v>0.74575204648429594</v>
      </c>
      <c r="E67" s="17">
        <v>0.10200066832155814</v>
      </c>
      <c r="F67" s="17">
        <v>0.75794624497814356</v>
      </c>
      <c r="G67" s="17">
        <v>2.2427244582043344</v>
      </c>
      <c r="H67" s="17">
        <v>0.51262675523486734</v>
      </c>
      <c r="I67" s="4">
        <v>213671</v>
      </c>
      <c r="J67" s="4">
        <v>1200537</v>
      </c>
      <c r="K67" s="4">
        <v>1609834</v>
      </c>
      <c r="L67" s="4">
        <v>2094800000000</v>
      </c>
      <c r="M67" s="4">
        <v>646000000000</v>
      </c>
      <c r="N67" s="4">
        <v>915747</v>
      </c>
      <c r="O67" s="1" t="s">
        <v>486</v>
      </c>
      <c r="P67" s="4">
        <v>1073850526866</v>
      </c>
      <c r="Q67" s="4">
        <v>88957</v>
      </c>
      <c r="R67" s="4">
        <v>976240</v>
      </c>
      <c r="S67" s="4">
        <v>0</v>
      </c>
      <c r="T67" s="4">
        <v>0</v>
      </c>
      <c r="U67" s="4">
        <v>48919</v>
      </c>
      <c r="V67" s="4">
        <v>655313</v>
      </c>
      <c r="W67" s="16">
        <v>1769429</v>
      </c>
      <c r="X67" s="16">
        <v>844891</v>
      </c>
      <c r="Y67" s="4">
        <v>495476</v>
      </c>
      <c r="Z67" s="4">
        <v>0</v>
      </c>
      <c r="AA67" s="4">
        <v>2554</v>
      </c>
      <c r="AB67" s="4">
        <v>346861</v>
      </c>
      <c r="AC67" s="4">
        <v>0</v>
      </c>
      <c r="AD67" s="4">
        <v>0</v>
      </c>
      <c r="AE67" s="3" t="s">
        <v>22</v>
      </c>
      <c r="AF67" s="3" t="s">
        <v>391</v>
      </c>
      <c r="AG67" s="3" t="s">
        <v>24</v>
      </c>
      <c r="AH67" s="4">
        <v>1609834</v>
      </c>
      <c r="AI67" s="4">
        <v>1200537</v>
      </c>
      <c r="AJ67" s="4">
        <v>213671</v>
      </c>
      <c r="AK67" s="2" t="s">
        <v>390</v>
      </c>
    </row>
    <row r="68" spans="1:37" ht="15" customHeight="1">
      <c r="A68" s="19" t="s">
        <v>467</v>
      </c>
      <c r="B68" s="17">
        <v>0.47822020620473088</v>
      </c>
      <c r="C68" s="17">
        <v>0.23831418385074776</v>
      </c>
      <c r="D68" s="17">
        <v>0.73102431225422138</v>
      </c>
      <c r="E68" s="17">
        <v>6.5668681152236327E-2</v>
      </c>
      <c r="F68" s="17">
        <v>6.4618311423810404</v>
      </c>
      <c r="G68" s="17">
        <v>3.6450739835294117</v>
      </c>
      <c r="H68" s="17">
        <v>0.29905614332321179</v>
      </c>
      <c r="I68" s="4">
        <v>518561</v>
      </c>
      <c r="J68" s="4">
        <v>1767676</v>
      </c>
      <c r="K68" s="4">
        <v>2418081</v>
      </c>
      <c r="L68" s="4">
        <v>7896625772000</v>
      </c>
      <c r="M68" s="4">
        <v>1700000000000</v>
      </c>
      <c r="N68" s="4">
        <v>324060</v>
      </c>
      <c r="O68" s="1" t="s">
        <v>486</v>
      </c>
      <c r="P68" s="4">
        <v>2361534448641</v>
      </c>
      <c r="Q68" s="4">
        <v>4853</v>
      </c>
      <c r="R68" s="4">
        <v>412630</v>
      </c>
      <c r="S68" s="4">
        <v>0</v>
      </c>
      <c r="T68" s="4">
        <v>0</v>
      </c>
      <c r="U68" s="4">
        <v>313063</v>
      </c>
      <c r="V68" s="4">
        <v>474470</v>
      </c>
      <c r="W68" s="16">
        <v>1205016</v>
      </c>
      <c r="X68" s="16">
        <v>576263</v>
      </c>
      <c r="Y68" s="4">
        <v>444263</v>
      </c>
      <c r="Z68" s="4">
        <v>0</v>
      </c>
      <c r="AA68" s="4">
        <v>28273</v>
      </c>
      <c r="AB68" s="4">
        <v>90430</v>
      </c>
      <c r="AC68" s="4">
        <v>0</v>
      </c>
      <c r="AD68" s="4">
        <v>13297</v>
      </c>
      <c r="AE68" s="3" t="s">
        <v>22</v>
      </c>
      <c r="AF68" s="3" t="s">
        <v>256</v>
      </c>
      <c r="AG68" s="3" t="s">
        <v>24</v>
      </c>
      <c r="AH68" s="4">
        <v>2418081</v>
      </c>
      <c r="AI68" s="4">
        <v>1767676</v>
      </c>
      <c r="AJ68" s="4">
        <v>518561</v>
      </c>
      <c r="AK68" s="2" t="s">
        <v>468</v>
      </c>
    </row>
    <row r="69" spans="1:37" ht="15" customHeight="1">
      <c r="A69" s="19" t="s">
        <v>54</v>
      </c>
      <c r="B69" s="17">
        <v>0.47839630166711705</v>
      </c>
      <c r="C69" s="17">
        <v>0.31401771462852762</v>
      </c>
      <c r="D69" s="17">
        <v>0.70586085485600425</v>
      </c>
      <c r="E69" s="17">
        <v>0.18159623875715453</v>
      </c>
      <c r="F69" s="17">
        <v>2.5752202521264547</v>
      </c>
      <c r="G69" s="17">
        <v>4.7655868432796815</v>
      </c>
      <c r="H69" s="17">
        <v>0.16293499227808667</v>
      </c>
      <c r="I69" s="4">
        <v>6662766</v>
      </c>
      <c r="J69" s="4">
        <v>18512391</v>
      </c>
      <c r="K69" s="4">
        <v>26226686</v>
      </c>
      <c r="L69" s="4">
        <v>36690000000000</v>
      </c>
      <c r="M69" s="4">
        <v>6363619350000</v>
      </c>
      <c r="N69" s="4">
        <v>7335684</v>
      </c>
      <c r="O69" s="1" t="s">
        <v>486</v>
      </c>
      <c r="P69" s="4">
        <v>5978084866683</v>
      </c>
      <c r="Q69" s="4">
        <v>4771820</v>
      </c>
      <c r="R69" s="4">
        <v>1734717</v>
      </c>
      <c r="S69" s="4">
        <v>1844442</v>
      </c>
      <c r="T69" s="4">
        <v>0</v>
      </c>
      <c r="U69" s="4">
        <v>3782759</v>
      </c>
      <c r="V69" s="4">
        <v>5081370</v>
      </c>
      <c r="W69" s="16">
        <v>17215108</v>
      </c>
      <c r="X69" s="16">
        <v>8235644</v>
      </c>
      <c r="Y69" s="4">
        <v>1602512</v>
      </c>
      <c r="Z69" s="4">
        <v>685032</v>
      </c>
      <c r="AA69" s="4">
        <v>2127984</v>
      </c>
      <c r="AB69" s="4">
        <v>3820116</v>
      </c>
      <c r="AC69" s="4">
        <v>0</v>
      </c>
      <c r="AD69" s="4">
        <v>0</v>
      </c>
      <c r="AE69" s="3" t="s">
        <v>22</v>
      </c>
      <c r="AF69" s="3" t="s">
        <v>56</v>
      </c>
      <c r="AG69" s="3" t="s">
        <v>24</v>
      </c>
      <c r="AH69" s="4">
        <v>26226686</v>
      </c>
      <c r="AI69" s="4">
        <v>18512391</v>
      </c>
      <c r="AJ69" s="4">
        <v>6662766</v>
      </c>
      <c r="AK69" s="2" t="s">
        <v>55</v>
      </c>
    </row>
    <row r="70" spans="1:37" ht="15" customHeight="1">
      <c r="A70" s="19" t="s">
        <v>139</v>
      </c>
      <c r="B70" s="17">
        <v>0.49080780615483549</v>
      </c>
      <c r="C70" s="17">
        <v>0.27435044504652922</v>
      </c>
      <c r="D70" s="17">
        <v>0.76820856302605545</v>
      </c>
      <c r="E70" s="17">
        <v>0.13878932143702652</v>
      </c>
      <c r="F70" s="17">
        <v>3.6246497427147943</v>
      </c>
      <c r="G70" s="17">
        <v>0.92752941176470594</v>
      </c>
      <c r="H70" s="17">
        <v>0.42965252744418059</v>
      </c>
      <c r="I70" s="4">
        <v>750395</v>
      </c>
      <c r="J70" s="4">
        <v>3650249</v>
      </c>
      <c r="K70" s="4">
        <v>4751638</v>
      </c>
      <c r="L70" s="4">
        <v>5406720000000</v>
      </c>
      <c r="M70" s="4">
        <v>2805000000000</v>
      </c>
      <c r="N70" s="4">
        <v>1027459</v>
      </c>
      <c r="O70" s="1" t="s">
        <v>492</v>
      </c>
      <c r="P70" s="4">
        <v>2323010913183</v>
      </c>
      <c r="Q70" s="4">
        <v>601214</v>
      </c>
      <c r="R70" s="4">
        <v>387887</v>
      </c>
      <c r="S70" s="4">
        <v>0</v>
      </c>
      <c r="T70" s="4">
        <v>0</v>
      </c>
      <c r="U70" s="4">
        <v>193867</v>
      </c>
      <c r="V70" s="4">
        <v>1473090</v>
      </c>
      <c r="W70" s="16">
        <v>2656058</v>
      </c>
      <c r="X70" s="16">
        <v>1303614</v>
      </c>
      <c r="Y70" s="4">
        <v>599475</v>
      </c>
      <c r="Z70" s="4">
        <v>0</v>
      </c>
      <c r="AA70" s="4">
        <v>190458</v>
      </c>
      <c r="AB70" s="4">
        <v>332581</v>
      </c>
      <c r="AC70" s="4">
        <v>181100</v>
      </c>
      <c r="AD70" s="4">
        <v>0</v>
      </c>
      <c r="AE70" s="3" t="s">
        <v>22</v>
      </c>
      <c r="AF70" s="3" t="s">
        <v>23</v>
      </c>
      <c r="AG70" s="3" t="s">
        <v>24</v>
      </c>
      <c r="AH70" s="4">
        <v>4751638</v>
      </c>
      <c r="AI70" s="4">
        <v>3650249</v>
      </c>
      <c r="AJ70" s="4">
        <v>750395</v>
      </c>
      <c r="AK70" s="2" t="s">
        <v>140</v>
      </c>
    </row>
    <row r="71" spans="1:37" ht="15" customHeight="1">
      <c r="A71" s="19" t="s">
        <v>264</v>
      </c>
      <c r="B71" s="17">
        <v>0.49156957791195399</v>
      </c>
      <c r="C71" s="17">
        <v>0.38701477436729109</v>
      </c>
      <c r="D71" s="17">
        <v>0.74357768817604264</v>
      </c>
      <c r="E71" s="17">
        <v>0.1376693988970947</v>
      </c>
      <c r="F71" s="17">
        <v>1.2138885594951052</v>
      </c>
      <c r="G71" s="17">
        <v>0.32856317143303948</v>
      </c>
      <c r="H71" s="17">
        <v>0.39201882790382886</v>
      </c>
      <c r="I71" s="4">
        <v>268480</v>
      </c>
      <c r="J71" s="4">
        <v>999532</v>
      </c>
      <c r="K71" s="4">
        <v>1344220</v>
      </c>
      <c r="L71" s="4">
        <v>1950179213034</v>
      </c>
      <c r="M71" s="4">
        <v>1467885950000</v>
      </c>
      <c r="N71" s="4">
        <v>607176</v>
      </c>
      <c r="O71" s="1" t="s">
        <v>484</v>
      </c>
      <c r="P71" s="4">
        <v>764506969296</v>
      </c>
      <c r="Q71" s="4">
        <v>29749</v>
      </c>
      <c r="R71" s="4">
        <v>434663</v>
      </c>
      <c r="S71" s="4">
        <v>175125</v>
      </c>
      <c r="T71" s="4">
        <v>13453</v>
      </c>
      <c r="U71" s="4">
        <v>0</v>
      </c>
      <c r="V71" s="4">
        <v>405320</v>
      </c>
      <c r="W71" s="16">
        <v>1058310</v>
      </c>
      <c r="X71" s="16">
        <v>520233</v>
      </c>
      <c r="Y71" s="4">
        <v>58972</v>
      </c>
      <c r="Z71" s="4">
        <v>382206</v>
      </c>
      <c r="AA71" s="4">
        <v>34814</v>
      </c>
      <c r="AB71" s="4">
        <v>44241</v>
      </c>
      <c r="AC71" s="4">
        <v>0</v>
      </c>
      <c r="AD71" s="4">
        <v>0</v>
      </c>
      <c r="AE71" s="3" t="s">
        <v>71</v>
      </c>
      <c r="AF71" s="3" t="s">
        <v>45</v>
      </c>
      <c r="AG71" s="3" t="s">
        <v>73</v>
      </c>
      <c r="AH71" s="4">
        <v>336055</v>
      </c>
      <c r="AI71" s="4">
        <v>249883</v>
      </c>
      <c r="AJ71" s="4">
        <v>67120</v>
      </c>
      <c r="AK71" s="2" t="s">
        <v>265</v>
      </c>
    </row>
    <row r="72" spans="1:37" ht="15" customHeight="1">
      <c r="A72" s="19" t="s">
        <v>90</v>
      </c>
      <c r="B72" s="17">
        <v>0.49249972011712856</v>
      </c>
      <c r="C72" s="17">
        <v>0.71079892946057632</v>
      </c>
      <c r="D72" s="17">
        <v>0.52444523213563898</v>
      </c>
      <c r="E72" s="17">
        <v>0.11531549768391873</v>
      </c>
      <c r="F72" s="17">
        <v>1.1220394764160624</v>
      </c>
      <c r="G72" s="17">
        <v>1.9644005946749561</v>
      </c>
      <c r="H72" s="17">
        <v>1.6140551806725755E-2</v>
      </c>
      <c r="I72" s="4">
        <v>632321</v>
      </c>
      <c r="J72" s="4">
        <v>938039</v>
      </c>
      <c r="K72" s="4">
        <v>1788631</v>
      </c>
      <c r="L72" s="4">
        <v>5483400000000</v>
      </c>
      <c r="M72" s="4">
        <v>1849750000000</v>
      </c>
      <c r="N72" s="4">
        <v>842883</v>
      </c>
      <c r="O72" s="1" t="s">
        <v>486</v>
      </c>
      <c r="P72" s="4">
        <v>88505101777</v>
      </c>
      <c r="Q72" s="4">
        <v>191220</v>
      </c>
      <c r="R72" s="4">
        <v>469467</v>
      </c>
      <c r="S72" s="4">
        <v>0</v>
      </c>
      <c r="T72" s="4">
        <v>0</v>
      </c>
      <c r="U72" s="4">
        <v>482596</v>
      </c>
      <c r="V72" s="4">
        <v>1438154</v>
      </c>
      <c r="W72" s="16">
        <v>2581437</v>
      </c>
      <c r="X72" s="16">
        <v>1271357</v>
      </c>
      <c r="Y72" s="4">
        <v>156320</v>
      </c>
      <c r="Z72" s="4">
        <v>0</v>
      </c>
      <c r="AA72" s="4">
        <v>650484</v>
      </c>
      <c r="AB72" s="4">
        <v>464553</v>
      </c>
      <c r="AC72" s="4">
        <v>0</v>
      </c>
      <c r="AD72" s="4">
        <v>0</v>
      </c>
      <c r="AE72" s="3" t="s">
        <v>22</v>
      </c>
      <c r="AF72" s="3" t="s">
        <v>53</v>
      </c>
      <c r="AG72" s="3" t="s">
        <v>24</v>
      </c>
      <c r="AH72" s="4">
        <v>1788631</v>
      </c>
      <c r="AI72" s="4">
        <v>938039</v>
      </c>
      <c r="AJ72" s="4">
        <v>632321</v>
      </c>
      <c r="AK72" s="2" t="s">
        <v>91</v>
      </c>
    </row>
    <row r="73" spans="1:37" ht="15" customHeight="1">
      <c r="A73" s="19" t="s">
        <v>227</v>
      </c>
      <c r="B73" s="17">
        <v>0.49428801179276949</v>
      </c>
      <c r="C73" s="17">
        <v>1.757376063600562</v>
      </c>
      <c r="D73" s="17">
        <v>0</v>
      </c>
      <c r="E73" s="17">
        <v>0.17707244490716639</v>
      </c>
      <c r="F73" s="17">
        <v>0.94345928121419964</v>
      </c>
      <c r="G73" s="17">
        <v>0.51594065656565657</v>
      </c>
      <c r="H73" s="17">
        <v>0.95125901765252474</v>
      </c>
      <c r="I73" s="4">
        <v>2040937</v>
      </c>
      <c r="J73" s="4">
        <v>0</v>
      </c>
      <c r="K73" s="4">
        <v>7840937</v>
      </c>
      <c r="L73" s="4">
        <v>11526000000000</v>
      </c>
      <c r="M73" s="4">
        <v>7603200000000</v>
      </c>
      <c r="N73" s="4">
        <v>4034526</v>
      </c>
      <c r="O73" s="1" t="s">
        <v>486</v>
      </c>
      <c r="P73" s="4">
        <v>10964211437463</v>
      </c>
      <c r="Q73" s="4">
        <v>576684</v>
      </c>
      <c r="R73" s="4">
        <v>27300598</v>
      </c>
      <c r="S73" s="4">
        <v>0</v>
      </c>
      <c r="T73" s="4">
        <v>0</v>
      </c>
      <c r="U73" s="4">
        <v>0</v>
      </c>
      <c r="V73" s="4">
        <v>139</v>
      </c>
      <c r="W73" s="16">
        <v>27877421</v>
      </c>
      <c r="X73" s="16">
        <v>13779475</v>
      </c>
      <c r="Y73" s="4">
        <v>1454862</v>
      </c>
      <c r="Z73" s="4">
        <v>0</v>
      </c>
      <c r="AA73" s="4">
        <v>701348</v>
      </c>
      <c r="AB73" s="4">
        <v>10267602</v>
      </c>
      <c r="AC73" s="4">
        <v>0</v>
      </c>
      <c r="AD73" s="4">
        <v>1355663</v>
      </c>
      <c r="AE73" s="3" t="s">
        <v>22</v>
      </c>
      <c r="AF73" s="3" t="s">
        <v>27</v>
      </c>
      <c r="AG73" s="3" t="s">
        <v>24</v>
      </c>
      <c r="AH73" s="4">
        <v>7840937</v>
      </c>
      <c r="AJ73" s="4">
        <v>2040937</v>
      </c>
      <c r="AK73" s="2" t="s">
        <v>228</v>
      </c>
    </row>
    <row r="74" spans="1:37" ht="15" customHeight="1">
      <c r="A74" s="19" t="s">
        <v>231</v>
      </c>
      <c r="B74" s="17">
        <v>0.49547046165543074</v>
      </c>
      <c r="C74" s="17">
        <v>0.42490606668984621</v>
      </c>
      <c r="D74" s="17">
        <v>0.74180583751126261</v>
      </c>
      <c r="E74" s="17">
        <v>0.13062052932761087</v>
      </c>
      <c r="F74" s="17">
        <v>2.1328048686217049</v>
      </c>
      <c r="G74" s="17">
        <v>3.5997433619583457</v>
      </c>
      <c r="H74" s="17">
        <v>0.72046425089842636</v>
      </c>
      <c r="I74" s="4">
        <v>365215</v>
      </c>
      <c r="J74" s="4">
        <v>992080</v>
      </c>
      <c r="K74" s="4">
        <v>1337385</v>
      </c>
      <c r="L74" s="4">
        <v>2796000000000</v>
      </c>
      <c r="M74" s="4">
        <v>607860000000</v>
      </c>
      <c r="N74" s="4">
        <v>426897</v>
      </c>
      <c r="O74" s="1" t="s">
        <v>486</v>
      </c>
      <c r="P74" s="4">
        <v>2014418045512</v>
      </c>
      <c r="Q74" s="4">
        <v>19533</v>
      </c>
      <c r="R74" s="4">
        <v>781306</v>
      </c>
      <c r="S74" s="4">
        <v>158663</v>
      </c>
      <c r="T74" s="4">
        <v>11870</v>
      </c>
      <c r="U74" s="4">
        <v>0</v>
      </c>
      <c r="V74" s="4">
        <v>175544</v>
      </c>
      <c r="W74" s="16">
        <v>1146916</v>
      </c>
      <c r="X74" s="16">
        <v>568263</v>
      </c>
      <c r="Y74" s="4">
        <v>125923</v>
      </c>
      <c r="Z74" s="4">
        <v>298818</v>
      </c>
      <c r="AA74" s="4">
        <v>32816</v>
      </c>
      <c r="AB74" s="4">
        <v>110706</v>
      </c>
      <c r="AC74" s="4">
        <v>0</v>
      </c>
      <c r="AD74" s="4">
        <v>0</v>
      </c>
      <c r="AE74" s="3" t="s">
        <v>22</v>
      </c>
      <c r="AF74" s="3" t="s">
        <v>53</v>
      </c>
      <c r="AG74" s="3" t="s">
        <v>24</v>
      </c>
      <c r="AH74" s="4">
        <v>1337385</v>
      </c>
      <c r="AI74" s="4">
        <v>992080</v>
      </c>
      <c r="AJ74" s="4">
        <v>365215</v>
      </c>
      <c r="AK74" s="2" t="s">
        <v>232</v>
      </c>
    </row>
    <row r="75" spans="1:37" ht="15" customHeight="1">
      <c r="A75" s="19" t="s">
        <v>371</v>
      </c>
      <c r="B75" s="17">
        <v>0.49645512184252638</v>
      </c>
      <c r="C75" s="17">
        <v>7.397422766501599E-2</v>
      </c>
      <c r="D75" s="17">
        <v>0.85470584565977226</v>
      </c>
      <c r="E75" s="17">
        <v>7.3775567567567563E-2</v>
      </c>
      <c r="F75" s="17">
        <v>1.5163739731930144</v>
      </c>
      <c r="G75" s="17">
        <v>4.3369489960766217</v>
      </c>
      <c r="H75" s="17">
        <v>8.4132517519567573E-2</v>
      </c>
      <c r="I75" s="4">
        <v>341212</v>
      </c>
      <c r="J75" s="4">
        <v>2831737.3333333335</v>
      </c>
      <c r="K75" s="4">
        <v>3313113.333333333</v>
      </c>
      <c r="L75" s="4">
        <v>4625000000000</v>
      </c>
      <c r="M75" s="4">
        <v>866600000000</v>
      </c>
      <c r="N75" s="4">
        <v>1316622</v>
      </c>
      <c r="O75" s="1" t="s">
        <v>490</v>
      </c>
      <c r="P75" s="4">
        <v>389112893528</v>
      </c>
      <c r="Q75" s="4">
        <v>7447</v>
      </c>
      <c r="R75" s="4">
        <v>186300</v>
      </c>
      <c r="S75" s="4">
        <v>5455</v>
      </c>
      <c r="T75" s="4">
        <v>114364</v>
      </c>
      <c r="U75" s="4">
        <v>0</v>
      </c>
      <c r="V75" s="4">
        <v>180104</v>
      </c>
      <c r="W75" s="16">
        <v>493670</v>
      </c>
      <c r="X75" s="16">
        <v>245085</v>
      </c>
      <c r="Y75" s="4">
        <v>0</v>
      </c>
      <c r="Z75" s="4">
        <v>108118</v>
      </c>
      <c r="AA75" s="4">
        <v>136422</v>
      </c>
      <c r="AB75" s="4">
        <v>0</v>
      </c>
      <c r="AC75" s="4">
        <v>545</v>
      </c>
      <c r="AD75" s="4">
        <v>0</v>
      </c>
      <c r="AE75" s="3" t="s">
        <v>367</v>
      </c>
      <c r="AF75" s="3" t="s">
        <v>27</v>
      </c>
      <c r="AG75" s="3" t="s">
        <v>34</v>
      </c>
      <c r="AH75" s="4">
        <v>2484835</v>
      </c>
      <c r="AI75" s="4">
        <v>2123803</v>
      </c>
      <c r="AJ75" s="4">
        <v>255909</v>
      </c>
      <c r="AK75" s="2" t="s">
        <v>372</v>
      </c>
    </row>
    <row r="76" spans="1:37" ht="15" customHeight="1">
      <c r="A76" s="19" t="s">
        <v>351</v>
      </c>
      <c r="B76" s="17">
        <v>0.5007471568451255</v>
      </c>
      <c r="C76" s="17">
        <v>0.22610641681289806</v>
      </c>
      <c r="D76" s="17">
        <v>0.75778257315135833</v>
      </c>
      <c r="E76" s="17">
        <v>0.13728223520548274</v>
      </c>
      <c r="F76" s="17">
        <v>2.0093650650523465</v>
      </c>
      <c r="G76" s="17">
        <v>3.1654535274356101</v>
      </c>
      <c r="H76" s="17">
        <v>9.7962273072403322E-2</v>
      </c>
      <c r="I76" s="4">
        <v>1752570</v>
      </c>
      <c r="J76" s="4">
        <v>6676676</v>
      </c>
      <c r="K76" s="4">
        <v>8810807</v>
      </c>
      <c r="L76" s="4">
        <v>12766182000000</v>
      </c>
      <c r="M76" s="4">
        <v>3064776000000</v>
      </c>
      <c r="N76" s="4">
        <v>2927796</v>
      </c>
      <c r="O76" s="1" t="s">
        <v>485</v>
      </c>
      <c r="P76" s="4">
        <v>1250604207176</v>
      </c>
      <c r="Q76" s="4">
        <v>875512</v>
      </c>
      <c r="R76" s="4">
        <v>305141</v>
      </c>
      <c r="S76" s="4">
        <v>0</v>
      </c>
      <c r="T76" s="4">
        <v>0</v>
      </c>
      <c r="U76" s="4">
        <v>342782</v>
      </c>
      <c r="V76" s="4">
        <v>2454980</v>
      </c>
      <c r="W76" s="16">
        <v>3978415</v>
      </c>
      <c r="X76" s="16">
        <v>1992180</v>
      </c>
      <c r="Y76" s="4">
        <v>1506251</v>
      </c>
      <c r="Z76" s="4">
        <v>0</v>
      </c>
      <c r="AA76" s="4">
        <v>485929</v>
      </c>
      <c r="AB76" s="4">
        <v>0</v>
      </c>
      <c r="AC76" s="4">
        <v>0</v>
      </c>
      <c r="AD76" s="4">
        <v>0</v>
      </c>
      <c r="AE76" s="3" t="s">
        <v>22</v>
      </c>
      <c r="AF76" s="3" t="s">
        <v>245</v>
      </c>
      <c r="AG76" s="3" t="s">
        <v>24</v>
      </c>
      <c r="AH76" s="4">
        <v>8810807</v>
      </c>
      <c r="AI76" s="4">
        <v>6676676</v>
      </c>
      <c r="AJ76" s="4">
        <v>1752570</v>
      </c>
      <c r="AK76" s="2" t="s">
        <v>352</v>
      </c>
    </row>
    <row r="77" spans="1:37" ht="15" customHeight="1">
      <c r="A77" s="19" t="s">
        <v>343</v>
      </c>
      <c r="B77" s="17">
        <v>0.50121851747207291</v>
      </c>
      <c r="C77" s="17">
        <v>0.29119918763635744</v>
      </c>
      <c r="D77" s="17">
        <v>0.65658301476314695</v>
      </c>
      <c r="E77" s="17">
        <v>5.2808906106180019E-2</v>
      </c>
      <c r="F77" s="17">
        <v>0.68695685074215995</v>
      </c>
      <c r="G77" s="17">
        <v>2.7201492537313432</v>
      </c>
      <c r="H77" s="17">
        <v>0.63576620330176481</v>
      </c>
      <c r="I77" s="4">
        <v>414381.33333333337</v>
      </c>
      <c r="J77" s="4">
        <v>1131964</v>
      </c>
      <c r="K77" s="4">
        <v>1724022.6666666667</v>
      </c>
      <c r="L77" s="4">
        <v>7846807743000</v>
      </c>
      <c r="M77" s="4">
        <v>2109272292000</v>
      </c>
      <c r="N77" s="4">
        <v>1021972</v>
      </c>
      <c r="O77" s="1" t="s">
        <v>486</v>
      </c>
      <c r="P77" s="4">
        <v>4988735166806</v>
      </c>
      <c r="Q77" s="4">
        <v>39714</v>
      </c>
      <c r="R77" s="4">
        <v>283185</v>
      </c>
      <c r="S77" s="4">
        <v>189721</v>
      </c>
      <c r="T77" s="4">
        <v>186843</v>
      </c>
      <c r="U77" s="4">
        <v>0</v>
      </c>
      <c r="V77" s="4">
        <v>302164</v>
      </c>
      <c r="W77" s="16">
        <v>1001627</v>
      </c>
      <c r="X77" s="16">
        <v>502034</v>
      </c>
      <c r="Y77" s="4">
        <v>198448</v>
      </c>
      <c r="Z77" s="4">
        <v>176711</v>
      </c>
      <c r="AA77" s="4">
        <v>0</v>
      </c>
      <c r="AB77" s="4">
        <v>126875</v>
      </c>
      <c r="AC77" s="4">
        <v>0</v>
      </c>
      <c r="AD77" s="4">
        <v>0</v>
      </c>
      <c r="AE77" s="3" t="s">
        <v>22</v>
      </c>
      <c r="AF77" s="3" t="s">
        <v>345</v>
      </c>
      <c r="AG77" s="3" t="s">
        <v>34</v>
      </c>
      <c r="AH77" s="4">
        <v>1293017</v>
      </c>
      <c r="AI77" s="4">
        <v>848973</v>
      </c>
      <c r="AJ77" s="4">
        <v>310786</v>
      </c>
      <c r="AK77" s="2" t="s">
        <v>344</v>
      </c>
    </row>
    <row r="78" spans="1:37" ht="15" customHeight="1">
      <c r="A78" s="19" t="s">
        <v>238</v>
      </c>
      <c r="B78" s="17">
        <v>0.51143016730448743</v>
      </c>
      <c r="C78" s="17">
        <v>0.23833742839176472</v>
      </c>
      <c r="D78" s="17">
        <v>0.46999995646128073</v>
      </c>
      <c r="E78" s="17">
        <v>0.13588615867054649</v>
      </c>
      <c r="F78" s="17">
        <v>5.1043939189476726</v>
      </c>
      <c r="G78" s="17">
        <v>0.53296071428571423</v>
      </c>
      <c r="H78" s="17">
        <v>0.10869864674233723</v>
      </c>
      <c r="I78" s="4">
        <v>17497884</v>
      </c>
      <c r="J78" s="4">
        <v>18135580</v>
      </c>
      <c r="K78" s="4">
        <v>38586344</v>
      </c>
      <c r="L78" s="4">
        <v>128768700000000</v>
      </c>
      <c r="M78" s="4">
        <v>84000000000000</v>
      </c>
      <c r="N78" s="4">
        <v>6321077</v>
      </c>
      <c r="O78" s="1" t="s">
        <v>484</v>
      </c>
      <c r="P78" s="4">
        <v>13996983432770</v>
      </c>
      <c r="Q78" s="4">
        <v>832242</v>
      </c>
      <c r="R78" s="4">
        <v>10989258</v>
      </c>
      <c r="S78" s="4">
        <v>1219755</v>
      </c>
      <c r="T78" s="4">
        <v>59035</v>
      </c>
      <c r="U78" s="4">
        <v>0</v>
      </c>
      <c r="V78" s="4">
        <v>4881774</v>
      </c>
      <c r="W78" s="16">
        <v>17982064</v>
      </c>
      <c r="X78" s="16">
        <v>9196570</v>
      </c>
      <c r="Y78" s="4">
        <v>973153</v>
      </c>
      <c r="Z78" s="4">
        <v>6920802</v>
      </c>
      <c r="AA78" s="4">
        <v>572558</v>
      </c>
      <c r="AB78" s="4">
        <v>628967</v>
      </c>
      <c r="AC78" s="4">
        <v>0</v>
      </c>
      <c r="AD78" s="4">
        <v>101090</v>
      </c>
      <c r="AE78" s="3" t="s">
        <v>71</v>
      </c>
      <c r="AF78" s="3" t="s">
        <v>41</v>
      </c>
      <c r="AG78" s="3" t="s">
        <v>73</v>
      </c>
      <c r="AH78" s="4">
        <v>9646586</v>
      </c>
      <c r="AI78" s="4">
        <v>4533895</v>
      </c>
      <c r="AJ78" s="4">
        <v>4374471</v>
      </c>
      <c r="AK78" s="2" t="s">
        <v>239</v>
      </c>
    </row>
    <row r="79" spans="1:37" ht="15" customHeight="1">
      <c r="A79" s="19" t="s">
        <v>357</v>
      </c>
      <c r="B79" s="17">
        <v>0.51218797175773667</v>
      </c>
      <c r="C79" s="17">
        <v>0.45645376120140446</v>
      </c>
      <c r="D79" s="17">
        <v>0.53351305824365347</v>
      </c>
      <c r="E79" s="17">
        <v>0.16784838130899446</v>
      </c>
      <c r="F79" s="17">
        <v>1.7551057810221375</v>
      </c>
      <c r="G79" s="17">
        <v>4.6929541378426851</v>
      </c>
      <c r="H79" s="17">
        <v>0.16004051510550865</v>
      </c>
      <c r="I79" s="4">
        <v>93238097.333333328</v>
      </c>
      <c r="J79" s="4">
        <v>114896445.33333334</v>
      </c>
      <c r="K79" s="4">
        <v>215358262.66666666</v>
      </c>
      <c r="L79" s="4">
        <v>555490000000000</v>
      </c>
      <c r="M79" s="4">
        <v>97575000000000</v>
      </c>
      <c r="N79" s="4">
        <v>78166967</v>
      </c>
      <c r="O79" s="1" t="s">
        <v>486</v>
      </c>
      <c r="P79" s="4">
        <v>88900905735959</v>
      </c>
      <c r="Q79" s="4">
        <v>13830661</v>
      </c>
      <c r="R79" s="4">
        <v>49223813</v>
      </c>
      <c r="S79" s="4">
        <v>31463017</v>
      </c>
      <c r="T79" s="4">
        <v>21189914</v>
      </c>
      <c r="U79" s="4">
        <v>0</v>
      </c>
      <c r="V79" s="4">
        <v>76216448</v>
      </c>
      <c r="W79" s="16">
        <v>191923853</v>
      </c>
      <c r="X79" s="16">
        <v>98301089</v>
      </c>
      <c r="Y79" s="4">
        <v>32306373</v>
      </c>
      <c r="Z79" s="4">
        <v>6850196</v>
      </c>
      <c r="AA79" s="4">
        <v>3356426</v>
      </c>
      <c r="AB79" s="4">
        <v>54858162</v>
      </c>
      <c r="AC79" s="4">
        <v>0</v>
      </c>
      <c r="AD79" s="4">
        <v>929932</v>
      </c>
      <c r="AE79" s="3" t="s">
        <v>22</v>
      </c>
      <c r="AF79" s="3" t="s">
        <v>33</v>
      </c>
      <c r="AG79" s="3" t="s">
        <v>34</v>
      </c>
      <c r="AH79" s="4">
        <v>161518697</v>
      </c>
      <c r="AI79" s="4">
        <v>86172334</v>
      </c>
      <c r="AJ79" s="4">
        <v>69928573</v>
      </c>
      <c r="AK79" s="2" t="s">
        <v>358</v>
      </c>
    </row>
    <row r="80" spans="1:37" ht="15" customHeight="1">
      <c r="A80" s="19" t="s">
        <v>278</v>
      </c>
      <c r="B80" s="17">
        <v>0.51238076259952692</v>
      </c>
      <c r="C80" s="17">
        <v>0.45301222354358289</v>
      </c>
      <c r="D80" s="17">
        <v>0.58645049972328023</v>
      </c>
      <c r="E80" s="17">
        <v>6.4446841847928371E-2</v>
      </c>
      <c r="F80" s="17">
        <v>0.97327967350640521</v>
      </c>
      <c r="G80" s="17">
        <v>-0.13996444466454325</v>
      </c>
      <c r="H80" s="17">
        <v>0.16362148079133837</v>
      </c>
      <c r="I80" s="4">
        <v>211292</v>
      </c>
      <c r="J80" s="4">
        <v>1224952</v>
      </c>
      <c r="K80" s="4">
        <v>2088756</v>
      </c>
      <c r="L80" s="4">
        <v>3278547000000</v>
      </c>
      <c r="M80" s="4">
        <v>3812106348000</v>
      </c>
      <c r="N80" s="4">
        <v>1058520</v>
      </c>
      <c r="O80" s="1" t="s">
        <v>484</v>
      </c>
      <c r="P80" s="4">
        <v>536440714984</v>
      </c>
      <c r="Q80" s="4">
        <v>153998</v>
      </c>
      <c r="R80" s="4">
        <v>630969</v>
      </c>
      <c r="S80" s="4">
        <v>148212</v>
      </c>
      <c r="T80" s="4">
        <v>118861</v>
      </c>
      <c r="U80" s="4">
        <v>0</v>
      </c>
      <c r="V80" s="4">
        <v>794696</v>
      </c>
      <c r="W80" s="16">
        <v>1846736</v>
      </c>
      <c r="X80" s="16">
        <v>946232</v>
      </c>
      <c r="Y80" s="4">
        <v>74785</v>
      </c>
      <c r="Z80" s="4">
        <v>318795</v>
      </c>
      <c r="AA80" s="4">
        <v>29661</v>
      </c>
      <c r="AB80" s="4">
        <v>522991</v>
      </c>
      <c r="AC80" s="4">
        <v>0</v>
      </c>
      <c r="AD80" s="4">
        <v>0</v>
      </c>
      <c r="AE80" s="3" t="s">
        <v>71</v>
      </c>
      <c r="AF80" s="3" t="s">
        <v>72</v>
      </c>
      <c r="AG80" s="3" t="s">
        <v>73</v>
      </c>
      <c r="AH80" s="4">
        <v>522189</v>
      </c>
      <c r="AI80" s="4">
        <v>306238</v>
      </c>
      <c r="AJ80" s="4">
        <v>52823</v>
      </c>
      <c r="AK80" s="2" t="s">
        <v>279</v>
      </c>
    </row>
    <row r="81" spans="1:37" ht="15" customHeight="1">
      <c r="A81" s="19" t="s">
        <v>455</v>
      </c>
      <c r="B81" s="17">
        <v>0.51274959773668027</v>
      </c>
      <c r="C81" s="17">
        <v>0.36656338285414564</v>
      </c>
      <c r="D81" s="17">
        <v>0.60948064613947239</v>
      </c>
      <c r="E81" s="17">
        <v>0.18132972124299174</v>
      </c>
      <c r="F81" s="17">
        <v>1.5693923173389137</v>
      </c>
      <c r="G81" s="17">
        <v>1.6836480228001425</v>
      </c>
      <c r="H81" s="17">
        <v>0.13341826739233517</v>
      </c>
      <c r="I81" s="4">
        <v>1858794</v>
      </c>
      <c r="J81" s="4">
        <v>4164552</v>
      </c>
      <c r="K81" s="4">
        <v>6832952</v>
      </c>
      <c r="L81" s="4">
        <v>10250906400000</v>
      </c>
      <c r="M81" s="4">
        <v>3819765600000</v>
      </c>
      <c r="N81" s="4">
        <v>2659365</v>
      </c>
      <c r="O81" s="1" t="s">
        <v>487</v>
      </c>
      <c r="P81" s="4">
        <v>1367658171089</v>
      </c>
      <c r="Q81" s="4">
        <v>239245</v>
      </c>
      <c r="R81" s="4">
        <v>2582742</v>
      </c>
      <c r="S81" s="4">
        <v>0</v>
      </c>
      <c r="T81" s="4">
        <v>514953</v>
      </c>
      <c r="U81" s="4">
        <v>0</v>
      </c>
      <c r="V81" s="4">
        <v>1547920</v>
      </c>
      <c r="W81" s="16">
        <v>4884860</v>
      </c>
      <c r="X81" s="16">
        <v>2504710</v>
      </c>
      <c r="Y81" s="4">
        <v>1170652</v>
      </c>
      <c r="Z81" s="4">
        <v>0</v>
      </c>
      <c r="AA81" s="4">
        <v>501843</v>
      </c>
      <c r="AB81" s="4">
        <v>832215</v>
      </c>
      <c r="AC81" s="4">
        <v>0</v>
      </c>
      <c r="AD81" s="4">
        <v>0</v>
      </c>
      <c r="AE81" s="3" t="s">
        <v>40</v>
      </c>
      <c r="AF81" s="3" t="s">
        <v>76</v>
      </c>
      <c r="AG81" s="3" t="s">
        <v>42</v>
      </c>
      <c r="AH81" s="4">
        <v>3416476</v>
      </c>
      <c r="AI81" s="4">
        <v>2082276</v>
      </c>
      <c r="AJ81" s="4">
        <v>929397</v>
      </c>
      <c r="AK81" s="2" t="s">
        <v>456</v>
      </c>
    </row>
    <row r="82" spans="1:37" ht="15" customHeight="1">
      <c r="A82" s="19" t="s">
        <v>88</v>
      </c>
      <c r="B82" s="17">
        <v>0.51440783399223278</v>
      </c>
      <c r="C82" s="17">
        <v>0.6903124953530908</v>
      </c>
      <c r="D82" s="17">
        <v>0.51120834510550339</v>
      </c>
      <c r="E82" s="17">
        <v>6.4992871116416329E-2</v>
      </c>
      <c r="F82" s="17">
        <v>0.51426285123046933</v>
      </c>
      <c r="G82" s="17">
        <v>1.2127575277337559</v>
      </c>
      <c r="H82" s="17">
        <v>6.4906475258842425E-2</v>
      </c>
      <c r="I82" s="4">
        <v>457361.33333333337</v>
      </c>
      <c r="J82" s="4">
        <v>916753.33333333326</v>
      </c>
      <c r="K82" s="4">
        <v>1793306.6666666665</v>
      </c>
      <c r="L82" s="4">
        <v>7037100000000</v>
      </c>
      <c r="M82" s="4">
        <v>3180240000000</v>
      </c>
      <c r="N82" s="4">
        <v>1184277</v>
      </c>
      <c r="O82" s="1" t="s">
        <v>486</v>
      </c>
      <c r="P82" s="4">
        <v>456753357044</v>
      </c>
      <c r="Q82" s="4">
        <v>73867</v>
      </c>
      <c r="R82" s="4">
        <v>1748728</v>
      </c>
      <c r="S82" s="4">
        <v>215258</v>
      </c>
      <c r="T82" s="4">
        <v>90125</v>
      </c>
      <c r="U82" s="4">
        <v>0</v>
      </c>
      <c r="V82" s="4">
        <v>278560</v>
      </c>
      <c r="W82" s="16">
        <v>2406538</v>
      </c>
      <c r="X82" s="16">
        <v>1237942</v>
      </c>
      <c r="Y82" s="4">
        <v>186317</v>
      </c>
      <c r="Z82" s="4">
        <v>64194</v>
      </c>
      <c r="AA82" s="4">
        <v>115</v>
      </c>
      <c r="AB82" s="4">
        <v>543788</v>
      </c>
      <c r="AC82" s="4">
        <v>0</v>
      </c>
      <c r="AD82" s="4">
        <v>443528</v>
      </c>
      <c r="AE82" s="3" t="s">
        <v>22</v>
      </c>
      <c r="AF82" s="3" t="s">
        <v>33</v>
      </c>
      <c r="AG82" s="3" t="s">
        <v>34</v>
      </c>
      <c r="AH82" s="4">
        <v>1344980</v>
      </c>
      <c r="AI82" s="4">
        <v>687565</v>
      </c>
      <c r="AJ82" s="4">
        <v>343021</v>
      </c>
      <c r="AK82" s="2" t="s">
        <v>89</v>
      </c>
    </row>
    <row r="83" spans="1:37" ht="15" customHeight="1">
      <c r="A83" s="19" t="s">
        <v>114</v>
      </c>
      <c r="B83" s="17">
        <v>0.5217558677371158</v>
      </c>
      <c r="C83" s="17">
        <v>0.27861185775069686</v>
      </c>
      <c r="D83" s="17">
        <v>0.49946783357805735</v>
      </c>
      <c r="E83" s="17">
        <v>0.26836441086979329</v>
      </c>
      <c r="F83" s="17">
        <v>1.8690277242587543</v>
      </c>
      <c r="G83" s="17">
        <v>0.76382411725516319</v>
      </c>
      <c r="H83" s="17">
        <v>0.18129392010935894</v>
      </c>
      <c r="I83" s="4">
        <v>25577812</v>
      </c>
      <c r="J83" s="4">
        <v>24428728</v>
      </c>
      <c r="K83" s="4">
        <v>48909512</v>
      </c>
      <c r="L83" s="4">
        <v>95310000000000</v>
      </c>
      <c r="M83" s="4">
        <v>54036000000000</v>
      </c>
      <c r="N83" s="4">
        <v>17047417</v>
      </c>
      <c r="O83" s="1" t="s">
        <v>487</v>
      </c>
      <c r="P83" s="4">
        <v>17279123525623</v>
      </c>
      <c r="Q83" s="4">
        <v>2400347</v>
      </c>
      <c r="R83" s="4">
        <v>14060068</v>
      </c>
      <c r="S83" s="4">
        <v>3636162</v>
      </c>
      <c r="T83" s="4">
        <v>557076</v>
      </c>
      <c r="U83" s="4">
        <v>0</v>
      </c>
      <c r="V83" s="4">
        <v>5463485</v>
      </c>
      <c r="W83" s="16">
        <v>26117138</v>
      </c>
      <c r="X83" s="16">
        <v>13626770</v>
      </c>
      <c r="Y83" s="4">
        <v>4165694</v>
      </c>
      <c r="Z83" s="4">
        <v>6249344</v>
      </c>
      <c r="AA83" s="4">
        <v>141383</v>
      </c>
      <c r="AB83" s="4">
        <v>3070349</v>
      </c>
      <c r="AC83" s="4">
        <v>0</v>
      </c>
      <c r="AD83" s="4">
        <v>0</v>
      </c>
      <c r="AE83" s="3" t="s">
        <v>40</v>
      </c>
      <c r="AF83" s="3" t="s">
        <v>72</v>
      </c>
      <c r="AG83" s="3" t="s">
        <v>42</v>
      </c>
      <c r="AH83" s="4">
        <v>24454756</v>
      </c>
      <c r="AI83" s="4">
        <v>12214364</v>
      </c>
      <c r="AJ83" s="4">
        <v>12788906</v>
      </c>
      <c r="AK83" s="2" t="s">
        <v>115</v>
      </c>
    </row>
    <row r="84" spans="1:37" ht="15" customHeight="1">
      <c r="A84" s="19" t="s">
        <v>116</v>
      </c>
      <c r="B84" s="17">
        <v>0.52258201494033585</v>
      </c>
      <c r="C84" s="17">
        <v>0.2513606010714709</v>
      </c>
      <c r="D84" s="17">
        <v>0.62282113168541475</v>
      </c>
      <c r="E84" s="17">
        <v>0.15821269258376755</v>
      </c>
      <c r="F84" s="17">
        <v>0.86923321194364911</v>
      </c>
      <c r="G84" s="17">
        <v>1.0231536900176954</v>
      </c>
      <c r="H84" s="17">
        <v>6.2497587353762103E-2</v>
      </c>
      <c r="I84" s="4">
        <v>29520874.666666668</v>
      </c>
      <c r="J84" s="4">
        <v>52930752</v>
      </c>
      <c r="K84" s="4">
        <v>84985478.666666657</v>
      </c>
      <c r="L84" s="5">
        <v>186589800000000</v>
      </c>
      <c r="M84" s="4">
        <v>92227200000000</v>
      </c>
      <c r="N84" s="4">
        <v>45465423</v>
      </c>
      <c r="O84" s="1" t="s">
        <v>486</v>
      </c>
      <c r="P84" s="4">
        <v>11661412324821</v>
      </c>
      <c r="Q84" s="4">
        <v>4863941</v>
      </c>
      <c r="R84" s="4">
        <v>22159779</v>
      </c>
      <c r="S84" s="4">
        <v>3274418</v>
      </c>
      <c r="T84" s="4">
        <v>3562111</v>
      </c>
      <c r="U84" s="4">
        <v>0</v>
      </c>
      <c r="V84" s="4">
        <v>7017547</v>
      </c>
      <c r="W84" s="16">
        <v>40877796</v>
      </c>
      <c r="X84" s="16">
        <v>21362001</v>
      </c>
      <c r="Y84" s="4">
        <v>14148963</v>
      </c>
      <c r="Z84" s="4">
        <v>4133873</v>
      </c>
      <c r="AA84" s="4">
        <v>2020152</v>
      </c>
      <c r="AB84" s="4">
        <v>976726</v>
      </c>
      <c r="AC84" s="4">
        <v>0</v>
      </c>
      <c r="AD84" s="4">
        <v>82287</v>
      </c>
      <c r="AE84" s="1" t="s">
        <v>22</v>
      </c>
      <c r="AF84" s="1" t="s">
        <v>33</v>
      </c>
      <c r="AG84" s="1" t="s">
        <v>34</v>
      </c>
      <c r="AH84" s="5">
        <v>63739109</v>
      </c>
      <c r="AI84" s="5">
        <v>39698064</v>
      </c>
      <c r="AJ84" s="5">
        <v>22140656</v>
      </c>
      <c r="AK84" s="1" t="s">
        <v>117</v>
      </c>
    </row>
    <row r="85" spans="1:37" ht="15" customHeight="1">
      <c r="A85" s="19" t="s">
        <v>202</v>
      </c>
      <c r="B85" s="17">
        <v>0.52737164996351726</v>
      </c>
      <c r="C85" s="17">
        <v>0.63155648542209231</v>
      </c>
      <c r="D85" s="17">
        <v>0.51151265641872579</v>
      </c>
      <c r="E85" s="17">
        <v>0.13892124082845733</v>
      </c>
      <c r="F85" s="17">
        <v>0.35310169964975613</v>
      </c>
      <c r="G85" s="17">
        <v>1.3629875431250165</v>
      </c>
      <c r="H85" s="17">
        <v>9.7073730534039199E-2</v>
      </c>
      <c r="I85" s="4">
        <v>598306</v>
      </c>
      <c r="J85" s="4">
        <v>1288439</v>
      </c>
      <c r="K85" s="4">
        <v>2518880</v>
      </c>
      <c r="L85" s="4">
        <v>4306800000000</v>
      </c>
      <c r="M85" s="4">
        <v>1822608000000</v>
      </c>
      <c r="N85" s="4">
        <v>1861560</v>
      </c>
      <c r="O85" s="1" t="s">
        <v>486</v>
      </c>
      <c r="P85" s="4">
        <v>418077142664</v>
      </c>
      <c r="Q85" s="4">
        <v>35724</v>
      </c>
      <c r="R85" s="4">
        <v>1916573</v>
      </c>
      <c r="S85" s="4">
        <v>0</v>
      </c>
      <c r="T85" s="4">
        <v>0</v>
      </c>
      <c r="U85" s="4">
        <v>397016</v>
      </c>
      <c r="V85" s="4">
        <v>667184</v>
      </c>
      <c r="W85" s="16">
        <v>3016497</v>
      </c>
      <c r="X85" s="16">
        <v>1590815</v>
      </c>
      <c r="Y85" s="4">
        <v>447315</v>
      </c>
      <c r="Z85" s="4">
        <v>0</v>
      </c>
      <c r="AA85" s="4">
        <v>2000</v>
      </c>
      <c r="AB85" s="4">
        <v>1141500</v>
      </c>
      <c r="AC85" s="4">
        <v>0</v>
      </c>
      <c r="AD85" s="4">
        <v>0</v>
      </c>
      <c r="AE85" s="3" t="s">
        <v>22</v>
      </c>
      <c r="AF85" s="3" t="s">
        <v>204</v>
      </c>
      <c r="AG85" s="3" t="s">
        <v>24</v>
      </c>
      <c r="AH85" s="4">
        <v>2518880</v>
      </c>
      <c r="AI85" s="4">
        <v>1288439</v>
      </c>
      <c r="AJ85" s="4">
        <v>598306</v>
      </c>
      <c r="AK85" s="2" t="s">
        <v>203</v>
      </c>
    </row>
    <row r="86" spans="1:37" ht="15" customHeight="1">
      <c r="A86" s="19" t="s">
        <v>445</v>
      </c>
      <c r="B86" s="17">
        <v>0.52955858517922316</v>
      </c>
      <c r="C86" s="17">
        <v>0.20606213693035069</v>
      </c>
      <c r="D86" s="17">
        <v>0.37377618177293825</v>
      </c>
      <c r="E86" s="17">
        <v>0.11453611562180492</v>
      </c>
      <c r="F86" s="17">
        <v>1.0000965372102677</v>
      </c>
      <c r="G86" s="17">
        <v>2.2738549618320612</v>
      </c>
      <c r="H86" s="17">
        <v>0.19106634575208301</v>
      </c>
      <c r="I86" s="4">
        <v>990293</v>
      </c>
      <c r="J86" s="4">
        <v>696964</v>
      </c>
      <c r="K86" s="4">
        <v>1864656</v>
      </c>
      <c r="L86" s="4">
        <v>8646120000000</v>
      </c>
      <c r="M86" s="4">
        <v>2640960000000</v>
      </c>
      <c r="N86" s="4">
        <v>932283</v>
      </c>
      <c r="O86" s="1" t="s">
        <v>486</v>
      </c>
      <c r="P86" s="4">
        <v>1651982553334</v>
      </c>
      <c r="Q86" s="4">
        <v>301192</v>
      </c>
      <c r="R86" s="4">
        <v>90657</v>
      </c>
      <c r="S86" s="4">
        <v>0</v>
      </c>
      <c r="T86" s="4">
        <v>0</v>
      </c>
      <c r="U86" s="4">
        <v>50134</v>
      </c>
      <c r="V86" s="4">
        <v>283593</v>
      </c>
      <c r="W86" s="16">
        <v>725576</v>
      </c>
      <c r="X86" s="16">
        <v>384235</v>
      </c>
      <c r="Y86" s="4">
        <v>103577</v>
      </c>
      <c r="Z86" s="4">
        <v>0</v>
      </c>
      <c r="AA86" s="4">
        <v>80300</v>
      </c>
      <c r="AB86" s="4">
        <v>200358</v>
      </c>
      <c r="AC86" s="4">
        <v>0</v>
      </c>
      <c r="AD86" s="4">
        <v>0</v>
      </c>
      <c r="AE86" s="3" t="s">
        <v>22</v>
      </c>
      <c r="AF86" s="3" t="s">
        <v>72</v>
      </c>
      <c r="AG86" s="3" t="s">
        <v>24</v>
      </c>
      <c r="AH86" s="4">
        <v>1864656</v>
      </c>
      <c r="AI86" s="4">
        <v>696964</v>
      </c>
      <c r="AJ86" s="4">
        <v>990293</v>
      </c>
      <c r="AK86" s="2" t="s">
        <v>446</v>
      </c>
    </row>
    <row r="87" spans="1:37" ht="15" customHeight="1">
      <c r="A87" s="19" t="s">
        <v>465</v>
      </c>
      <c r="B87" s="17">
        <v>0.53517770333031711</v>
      </c>
      <c r="C87" s="17">
        <v>0.27404454223044128</v>
      </c>
      <c r="D87" s="17">
        <v>0.59214892452641399</v>
      </c>
      <c r="E87" s="17">
        <v>0.24232211698653361</v>
      </c>
      <c r="F87" s="17">
        <v>1.3487141962945413</v>
      </c>
      <c r="G87" s="17">
        <v>3.9457511380880121</v>
      </c>
      <c r="H87" s="17">
        <v>0.28083120996514194</v>
      </c>
      <c r="I87" s="4">
        <v>9951333.3333333321</v>
      </c>
      <c r="J87" s="4">
        <v>16285238.666666668</v>
      </c>
      <c r="K87" s="4">
        <v>27501930.666666664</v>
      </c>
      <c r="L87" s="4">
        <v>41066550000000</v>
      </c>
      <c r="M87" s="4">
        <v>8303400000000</v>
      </c>
      <c r="N87" s="4">
        <v>11709356</v>
      </c>
      <c r="O87" s="1" t="s">
        <v>486</v>
      </c>
      <c r="P87" s="4">
        <v>11532768925594</v>
      </c>
      <c r="Q87" s="4">
        <v>2405877</v>
      </c>
      <c r="R87" s="4">
        <v>973129</v>
      </c>
      <c r="S87" s="4">
        <v>2427899</v>
      </c>
      <c r="T87" s="4">
        <v>2479586</v>
      </c>
      <c r="U87" s="4">
        <v>0</v>
      </c>
      <c r="V87" s="4">
        <v>5796222</v>
      </c>
      <c r="W87" s="16">
        <v>14082713</v>
      </c>
      <c r="X87" s="16">
        <v>7536754</v>
      </c>
      <c r="Y87" s="4">
        <v>4500159</v>
      </c>
      <c r="Z87" s="4">
        <v>1557656</v>
      </c>
      <c r="AA87" s="4">
        <v>1478939</v>
      </c>
      <c r="AB87" s="4">
        <v>0</v>
      </c>
      <c r="AC87" s="4">
        <v>0</v>
      </c>
      <c r="AD87" s="4">
        <v>0</v>
      </c>
      <c r="AE87" s="3" t="s">
        <v>22</v>
      </c>
      <c r="AF87" s="3" t="s">
        <v>33</v>
      </c>
      <c r="AG87" s="3" t="s">
        <v>34</v>
      </c>
      <c r="AH87" s="4">
        <v>20626448</v>
      </c>
      <c r="AI87" s="4">
        <v>12213929</v>
      </c>
      <c r="AJ87" s="4">
        <v>7463500</v>
      </c>
      <c r="AK87" s="2" t="s">
        <v>466</v>
      </c>
    </row>
    <row r="88" spans="1:37" ht="15" customHeight="1">
      <c r="A88" s="19" t="s">
        <v>335</v>
      </c>
      <c r="B88" s="17">
        <v>0.53893926925275359</v>
      </c>
      <c r="C88" s="17">
        <v>9.8013339752299658E-2</v>
      </c>
      <c r="D88" s="17">
        <v>0.81854943648504086</v>
      </c>
      <c r="E88" s="17">
        <v>5.7469685303257759E-2</v>
      </c>
      <c r="F88" s="17">
        <v>1.0700576577346523</v>
      </c>
      <c r="G88" s="17">
        <v>7.5112211221122109</v>
      </c>
      <c r="H88" s="17">
        <v>5.3797422810943761E-2</v>
      </c>
      <c r="I88" s="4">
        <v>207492</v>
      </c>
      <c r="J88" s="4">
        <v>1110278</v>
      </c>
      <c r="K88" s="4">
        <v>1356397</v>
      </c>
      <c r="L88" s="4">
        <v>3610460000000</v>
      </c>
      <c r="M88" s="4">
        <v>424200000000</v>
      </c>
      <c r="N88" s="4">
        <v>655246</v>
      </c>
      <c r="O88" s="1" t="s">
        <v>486</v>
      </c>
      <c r="P88" s="4">
        <v>194233443162</v>
      </c>
      <c r="Q88" s="4">
        <v>9905</v>
      </c>
      <c r="R88" s="4">
        <v>57579</v>
      </c>
      <c r="S88" s="4">
        <v>12464</v>
      </c>
      <c r="T88" s="4">
        <v>0</v>
      </c>
      <c r="U88" s="4">
        <v>53467</v>
      </c>
      <c r="V88" s="4">
        <v>113264</v>
      </c>
      <c r="W88" s="16">
        <v>246679</v>
      </c>
      <c r="X88" s="16">
        <v>132945</v>
      </c>
      <c r="Y88" s="4">
        <v>8977</v>
      </c>
      <c r="Z88" s="4">
        <v>123715</v>
      </c>
      <c r="AA88" s="4">
        <v>72</v>
      </c>
      <c r="AB88" s="4">
        <v>0</v>
      </c>
      <c r="AC88" s="4">
        <v>0</v>
      </c>
      <c r="AD88" s="4">
        <v>181</v>
      </c>
      <c r="AE88" s="3" t="s">
        <v>22</v>
      </c>
      <c r="AF88" s="3" t="s">
        <v>53</v>
      </c>
      <c r="AG88" s="3" t="s">
        <v>24</v>
      </c>
      <c r="AH88" s="4">
        <v>1356397</v>
      </c>
      <c r="AI88" s="4">
        <v>1110278</v>
      </c>
      <c r="AJ88" s="4">
        <v>207492</v>
      </c>
      <c r="AK88" s="2" t="s">
        <v>336</v>
      </c>
    </row>
    <row r="89" spans="1:37" ht="15" customHeight="1">
      <c r="A89" s="19" t="s">
        <v>290</v>
      </c>
      <c r="B89" s="17">
        <v>0.553130561800384</v>
      </c>
      <c r="C89" s="17">
        <v>0.41990939953021983</v>
      </c>
      <c r="D89" s="17">
        <v>0.76262543583559317</v>
      </c>
      <c r="E89" s="17">
        <v>7.8016334806866428E-2</v>
      </c>
      <c r="F89" s="17">
        <v>1.2509534296162812</v>
      </c>
      <c r="G89" s="17">
        <v>5.324442848817168</v>
      </c>
      <c r="H89" s="17">
        <v>1.066668390733744</v>
      </c>
      <c r="I89" s="4">
        <v>330377.33333333337</v>
      </c>
      <c r="J89" s="4">
        <v>1372718.6666666665</v>
      </c>
      <c r="K89" s="4">
        <v>1799990.6666666665</v>
      </c>
      <c r="L89" s="4">
        <v>4234720000000</v>
      </c>
      <c r="M89" s="4">
        <v>669579930000</v>
      </c>
      <c r="N89" s="4">
        <v>799657</v>
      </c>
      <c r="O89" s="1" t="s">
        <v>486</v>
      </c>
      <c r="P89" s="4">
        <v>4517041967608</v>
      </c>
      <c r="Q89" s="4">
        <v>7604</v>
      </c>
      <c r="R89" s="4">
        <v>424136</v>
      </c>
      <c r="S89" s="4">
        <v>411607</v>
      </c>
      <c r="T89" s="4">
        <v>47788</v>
      </c>
      <c r="U89" s="4">
        <v>0</v>
      </c>
      <c r="V89" s="4">
        <v>475329</v>
      </c>
      <c r="W89" s="16">
        <v>1366464</v>
      </c>
      <c r="X89" s="16">
        <v>755833</v>
      </c>
      <c r="Y89" s="4">
        <v>144044</v>
      </c>
      <c r="Z89" s="4">
        <v>479810</v>
      </c>
      <c r="AA89" s="4">
        <v>0</v>
      </c>
      <c r="AB89" s="4">
        <v>103615</v>
      </c>
      <c r="AC89" s="4">
        <v>3885</v>
      </c>
      <c r="AD89" s="4">
        <v>24479</v>
      </c>
      <c r="AE89" s="3" t="s">
        <v>22</v>
      </c>
      <c r="AF89" s="3" t="s">
        <v>33</v>
      </c>
      <c r="AG89" s="3" t="s">
        <v>34</v>
      </c>
      <c r="AH89" s="4">
        <v>1349993</v>
      </c>
      <c r="AI89" s="4">
        <v>1029539</v>
      </c>
      <c r="AJ89" s="4">
        <v>247783</v>
      </c>
      <c r="AK89" s="2" t="s">
        <v>291</v>
      </c>
    </row>
    <row r="90" spans="1:37" ht="15" customHeight="1">
      <c r="A90" s="19" t="s">
        <v>246</v>
      </c>
      <c r="B90" s="17">
        <v>0.55565147445381291</v>
      </c>
      <c r="C90" s="17">
        <v>0.33852771044271951</v>
      </c>
      <c r="D90" s="17">
        <v>0.52758005093155746</v>
      </c>
      <c r="E90" s="17">
        <v>0.13508878103578534</v>
      </c>
      <c r="F90" s="17">
        <v>0.57822409564006805</v>
      </c>
      <c r="G90" s="17">
        <v>2.6684756584197924</v>
      </c>
      <c r="H90" s="17">
        <v>0.2544285195401344</v>
      </c>
      <c r="I90" s="4">
        <v>341522</v>
      </c>
      <c r="J90" s="4">
        <v>602871</v>
      </c>
      <c r="K90" s="4">
        <v>1142710</v>
      </c>
      <c r="L90" s="4">
        <v>2528130000000</v>
      </c>
      <c r="M90" s="4">
        <v>689150000000</v>
      </c>
      <c r="N90" s="4">
        <v>724048</v>
      </c>
      <c r="O90" s="1" t="s">
        <v>486</v>
      </c>
      <c r="P90" s="4">
        <v>643228373105</v>
      </c>
      <c r="Q90" s="4">
        <v>68301</v>
      </c>
      <c r="R90" s="4">
        <v>158606</v>
      </c>
      <c r="S90" s="4">
        <v>0</v>
      </c>
      <c r="T90" s="4">
        <v>0</v>
      </c>
      <c r="U90" s="4">
        <v>46904</v>
      </c>
      <c r="V90" s="4">
        <v>422379</v>
      </c>
      <c r="W90" s="16">
        <v>696190</v>
      </c>
      <c r="X90" s="16">
        <v>386839</v>
      </c>
      <c r="Y90" s="4">
        <v>234848</v>
      </c>
      <c r="Z90" s="4">
        <v>0</v>
      </c>
      <c r="AA90" s="4">
        <v>21206</v>
      </c>
      <c r="AB90" s="4">
        <v>130785</v>
      </c>
      <c r="AC90" s="4">
        <v>0</v>
      </c>
      <c r="AD90" s="4">
        <v>0</v>
      </c>
      <c r="AE90" s="3" t="s">
        <v>22</v>
      </c>
      <c r="AF90" s="3" t="s">
        <v>149</v>
      </c>
      <c r="AG90" s="3" t="s">
        <v>24</v>
      </c>
      <c r="AH90" s="4">
        <v>1142710</v>
      </c>
      <c r="AI90" s="4">
        <v>602871</v>
      </c>
      <c r="AJ90" s="4">
        <v>341522</v>
      </c>
      <c r="AK90" s="2" t="s">
        <v>247</v>
      </c>
    </row>
    <row r="91" spans="1:37" ht="15" customHeight="1">
      <c r="A91" s="19" t="s">
        <v>209</v>
      </c>
      <c r="B91" s="17">
        <v>0.55884024348800354</v>
      </c>
      <c r="C91" s="17">
        <v>0.67073011228770452</v>
      </c>
      <c r="D91" s="17">
        <v>0.51774271680052708</v>
      </c>
      <c r="E91" s="17">
        <v>0.11820621515213003</v>
      </c>
      <c r="F91" s="17">
        <v>0.9276809167675949</v>
      </c>
      <c r="G91" s="17">
        <v>2.1643599541459686</v>
      </c>
      <c r="H91" s="17">
        <v>0.14154813652555412</v>
      </c>
      <c r="I91" s="4">
        <v>567751</v>
      </c>
      <c r="J91" s="4">
        <v>1068797</v>
      </c>
      <c r="K91" s="4">
        <v>2064340</v>
      </c>
      <c r="L91" s="4">
        <v>4803055400000</v>
      </c>
      <c r="M91" s="4">
        <v>1517860000000</v>
      </c>
      <c r="N91" s="4">
        <v>1070893</v>
      </c>
      <c r="O91" s="1" t="s">
        <v>486</v>
      </c>
      <c r="P91" s="4">
        <v>679863541499</v>
      </c>
      <c r="Q91" s="4">
        <v>127068</v>
      </c>
      <c r="R91" s="4">
        <v>1399239</v>
      </c>
      <c r="S91" s="4">
        <v>0</v>
      </c>
      <c r="T91" s="4">
        <v>0</v>
      </c>
      <c r="U91" s="4">
        <v>339862</v>
      </c>
      <c r="V91" s="4">
        <v>611489</v>
      </c>
      <c r="W91" s="16">
        <v>2477658</v>
      </c>
      <c r="X91" s="16">
        <v>1384615</v>
      </c>
      <c r="Y91" s="4">
        <v>294329</v>
      </c>
      <c r="Z91" s="4">
        <v>0</v>
      </c>
      <c r="AA91" s="4">
        <v>1102</v>
      </c>
      <c r="AB91" s="4">
        <v>962745</v>
      </c>
      <c r="AC91" s="4">
        <v>5317</v>
      </c>
      <c r="AD91" s="4">
        <v>121122</v>
      </c>
      <c r="AE91" s="3" t="s">
        <v>22</v>
      </c>
      <c r="AF91" s="3" t="s">
        <v>68</v>
      </c>
      <c r="AG91" s="3" t="s">
        <v>24</v>
      </c>
      <c r="AH91" s="4">
        <v>2064340</v>
      </c>
      <c r="AI91" s="4">
        <v>1068797</v>
      </c>
      <c r="AJ91" s="4">
        <v>567751</v>
      </c>
      <c r="AK91" s="2" t="s">
        <v>210</v>
      </c>
    </row>
    <row r="92" spans="1:37" ht="15" customHeight="1">
      <c r="A92" s="19" t="s">
        <v>461</v>
      </c>
      <c r="B92" s="17">
        <v>0.56586152412083612</v>
      </c>
      <c r="C92" s="17">
        <v>0.28239411609172566</v>
      </c>
      <c r="D92" s="17">
        <v>0.70915236810828264</v>
      </c>
      <c r="E92" s="17">
        <v>0.14337368467986444</v>
      </c>
      <c r="F92" s="17">
        <v>1.3211438542528207</v>
      </c>
      <c r="G92" s="17">
        <v>2.5942307692307693</v>
      </c>
      <c r="H92" s="17">
        <v>6.1074019679329412E-2</v>
      </c>
      <c r="I92" s="4">
        <v>3215585</v>
      </c>
      <c r="J92" s="4">
        <v>10878403</v>
      </c>
      <c r="K92" s="4">
        <v>15340008</v>
      </c>
      <c r="L92" s="5">
        <v>22428000000000</v>
      </c>
      <c r="M92" s="4">
        <v>6240000000000</v>
      </c>
      <c r="N92" s="4">
        <v>6608814</v>
      </c>
      <c r="O92" s="1" t="s">
        <v>486</v>
      </c>
      <c r="P92" s="4">
        <v>1369768113368</v>
      </c>
      <c r="Q92" s="4">
        <v>218323</v>
      </c>
      <c r="R92" s="4">
        <v>3806019</v>
      </c>
      <c r="S92" s="4">
        <v>0</v>
      </c>
      <c r="T92" s="4">
        <v>0</v>
      </c>
      <c r="U92" s="4">
        <v>1039793</v>
      </c>
      <c r="V92" s="4">
        <v>2591321</v>
      </c>
      <c r="W92" s="16">
        <v>7655456</v>
      </c>
      <c r="X92" s="16">
        <v>4331928</v>
      </c>
      <c r="Y92" s="4">
        <v>1602118</v>
      </c>
      <c r="Z92" s="4">
        <v>0</v>
      </c>
      <c r="AA92" s="4">
        <v>310341</v>
      </c>
      <c r="AB92" s="4">
        <v>2419469</v>
      </c>
      <c r="AC92" s="4">
        <v>0</v>
      </c>
      <c r="AD92" s="4">
        <v>0</v>
      </c>
      <c r="AE92" s="1" t="s">
        <v>22</v>
      </c>
      <c r="AF92" s="1" t="s">
        <v>237</v>
      </c>
      <c r="AG92" s="1" t="s">
        <v>24</v>
      </c>
      <c r="AH92" s="5">
        <v>15340008</v>
      </c>
      <c r="AI92" s="5">
        <v>10878403</v>
      </c>
      <c r="AJ92" s="5">
        <v>3215585</v>
      </c>
      <c r="AK92" s="1" t="s">
        <v>462</v>
      </c>
    </row>
    <row r="93" spans="1:37" ht="15" customHeight="1">
      <c r="A93" s="19" t="s">
        <v>452</v>
      </c>
      <c r="B93" s="17">
        <v>0.57401782164582926</v>
      </c>
      <c r="C93" s="17">
        <v>0.7936451287900026</v>
      </c>
      <c r="D93" s="17">
        <v>0.57663151066209573</v>
      </c>
      <c r="E93" s="17">
        <v>0.14147553614999359</v>
      </c>
      <c r="F93" s="17">
        <v>0.4642952713598606</v>
      </c>
      <c r="G93" s="17">
        <v>0.48615946011970196</v>
      </c>
      <c r="H93" s="17">
        <v>0.41497979073558494</v>
      </c>
      <c r="I93" s="4">
        <v>550835</v>
      </c>
      <c r="J93" s="4">
        <v>1205334</v>
      </c>
      <c r="K93" s="4">
        <v>2090302</v>
      </c>
      <c r="L93" s="4">
        <v>3893500000000</v>
      </c>
      <c r="M93" s="4">
        <v>2619840000000</v>
      </c>
      <c r="N93" s="4">
        <v>1427514</v>
      </c>
      <c r="O93" s="1" t="s">
        <v>486</v>
      </c>
      <c r="P93" s="4">
        <v>1615723815229</v>
      </c>
      <c r="Q93" s="4">
        <v>400771</v>
      </c>
      <c r="R93" s="4">
        <v>1058440</v>
      </c>
      <c r="S93" s="4">
        <v>0</v>
      </c>
      <c r="T93" s="4">
        <v>0</v>
      </c>
      <c r="U93" s="4">
        <v>722370</v>
      </c>
      <c r="V93" s="4">
        <v>708500</v>
      </c>
      <c r="W93" s="16">
        <v>2890081</v>
      </c>
      <c r="X93" s="16">
        <v>1658958</v>
      </c>
      <c r="Y93" s="4">
        <v>608926</v>
      </c>
      <c r="Z93" s="4">
        <v>0</v>
      </c>
      <c r="AA93" s="4">
        <v>18409</v>
      </c>
      <c r="AB93" s="4">
        <v>1031623</v>
      </c>
      <c r="AC93" s="4">
        <v>0</v>
      </c>
      <c r="AD93" s="4">
        <v>0</v>
      </c>
      <c r="AE93" s="3" t="s">
        <v>22</v>
      </c>
      <c r="AF93" s="3" t="s">
        <v>454</v>
      </c>
      <c r="AG93" s="3" t="s">
        <v>24</v>
      </c>
      <c r="AH93" s="4">
        <v>2090302</v>
      </c>
      <c r="AI93" s="4">
        <v>1205334</v>
      </c>
      <c r="AJ93" s="4">
        <v>550835</v>
      </c>
      <c r="AK93" s="2" t="s">
        <v>453</v>
      </c>
    </row>
    <row r="94" spans="1:37" ht="15" customHeight="1">
      <c r="A94" s="19" t="s">
        <v>43</v>
      </c>
      <c r="B94" s="17">
        <v>0.57742550968720907</v>
      </c>
      <c r="C94" s="17">
        <v>0.80596419413601617</v>
      </c>
      <c r="D94" s="17">
        <v>0.54699501679856566</v>
      </c>
      <c r="E94" s="17">
        <v>0.1172276555480115</v>
      </c>
      <c r="F94" s="17">
        <v>0.50671107196151544</v>
      </c>
      <c r="G94" s="17">
        <v>0.82923961154786285</v>
      </c>
      <c r="H94" s="17">
        <v>0.14925710520957228</v>
      </c>
      <c r="I94" s="4">
        <v>1460673</v>
      </c>
      <c r="J94" s="4">
        <v>2663735</v>
      </c>
      <c r="K94" s="4">
        <v>4869761</v>
      </c>
      <c r="L94" s="4">
        <v>12460140000000</v>
      </c>
      <c r="M94" s="4">
        <v>6811650000000</v>
      </c>
      <c r="N94" s="4">
        <v>3232047</v>
      </c>
      <c r="O94" s="1" t="s">
        <v>485</v>
      </c>
      <c r="P94" s="4">
        <v>1859764426906</v>
      </c>
      <c r="Q94" s="4">
        <v>212555</v>
      </c>
      <c r="R94" s="4">
        <v>4138368</v>
      </c>
      <c r="S94" s="4">
        <v>0</v>
      </c>
      <c r="T94" s="4">
        <v>0</v>
      </c>
      <c r="U94" s="4">
        <v>457531</v>
      </c>
      <c r="V94" s="4">
        <v>1988705</v>
      </c>
      <c r="W94" s="16">
        <v>6797159</v>
      </c>
      <c r="X94" s="16">
        <v>3924853</v>
      </c>
      <c r="Y94" s="4">
        <v>910363</v>
      </c>
      <c r="Z94" s="4">
        <v>0</v>
      </c>
      <c r="AA94" s="4">
        <v>686</v>
      </c>
      <c r="AB94" s="4">
        <v>3013321</v>
      </c>
      <c r="AC94" s="4">
        <v>483</v>
      </c>
      <c r="AD94" s="4">
        <v>0</v>
      </c>
      <c r="AE94" s="3" t="s">
        <v>22</v>
      </c>
      <c r="AF94" s="3" t="s">
        <v>45</v>
      </c>
      <c r="AG94" s="3" t="s">
        <v>24</v>
      </c>
      <c r="AH94" s="4">
        <v>4869761</v>
      </c>
      <c r="AI94" s="4">
        <v>2663735</v>
      </c>
      <c r="AJ94" s="4">
        <v>1460673</v>
      </c>
      <c r="AK94" s="2" t="s">
        <v>44</v>
      </c>
    </row>
    <row r="95" spans="1:37" ht="15" customHeight="1">
      <c r="A95" s="19" t="s">
        <v>441</v>
      </c>
      <c r="B95" s="17">
        <v>0.5796483726040712</v>
      </c>
      <c r="C95" s="17">
        <v>0.35237929129150347</v>
      </c>
      <c r="D95" s="17">
        <v>0.84738098425513719</v>
      </c>
      <c r="E95" s="17">
        <v>8.9730008793577856E-2</v>
      </c>
      <c r="F95" s="17">
        <v>1.3615609264543718</v>
      </c>
      <c r="G95" s="17">
        <v>4.4706703910614527</v>
      </c>
      <c r="H95" s="17">
        <v>0.86692881577874226</v>
      </c>
      <c r="I95" s="4">
        <v>790813</v>
      </c>
      <c r="J95" s="4">
        <v>8443960</v>
      </c>
      <c r="K95" s="4">
        <v>9964774</v>
      </c>
      <c r="L95" s="4">
        <v>8813250000000</v>
      </c>
      <c r="M95" s="4">
        <v>1611000000000</v>
      </c>
      <c r="N95" s="4">
        <v>4219571</v>
      </c>
      <c r="O95" s="1" t="s">
        <v>486</v>
      </c>
      <c r="P95" s="4">
        <v>7640460385662</v>
      </c>
      <c r="Q95" s="4">
        <v>278034</v>
      </c>
      <c r="R95" s="4">
        <v>1170334</v>
      </c>
      <c r="S95" s="4">
        <v>0</v>
      </c>
      <c r="T95" s="4">
        <v>0</v>
      </c>
      <c r="U95" s="4">
        <v>222204</v>
      </c>
      <c r="V95" s="4">
        <v>4387204</v>
      </c>
      <c r="W95" s="16">
        <v>6057776</v>
      </c>
      <c r="X95" s="16">
        <v>3511380</v>
      </c>
      <c r="Y95" s="4">
        <v>1929107</v>
      </c>
      <c r="Z95" s="4">
        <v>0</v>
      </c>
      <c r="AA95" s="4">
        <v>340018</v>
      </c>
      <c r="AB95" s="4">
        <v>1242255</v>
      </c>
      <c r="AC95" s="4">
        <v>0</v>
      </c>
      <c r="AD95" s="4">
        <v>0</v>
      </c>
      <c r="AE95" s="3" t="s">
        <v>22</v>
      </c>
      <c r="AF95" s="3" t="s">
        <v>199</v>
      </c>
      <c r="AG95" s="3" t="s">
        <v>24</v>
      </c>
      <c r="AH95" s="4">
        <v>9964774</v>
      </c>
      <c r="AI95" s="4">
        <v>8443960</v>
      </c>
      <c r="AJ95" s="4">
        <v>790813</v>
      </c>
      <c r="AK95" s="2" t="s">
        <v>442</v>
      </c>
    </row>
    <row r="96" spans="1:37" ht="15" customHeight="1">
      <c r="A96" s="19" t="s">
        <v>64</v>
      </c>
      <c r="B96" s="17">
        <v>0.58336055099109274</v>
      </c>
      <c r="C96" s="17">
        <v>0.39270265701019325</v>
      </c>
      <c r="D96" s="17">
        <v>0.77346294205945187</v>
      </c>
      <c r="E96" s="17">
        <v>6.4565421075837737E-2</v>
      </c>
      <c r="F96" s="17">
        <v>0.25621084618103285</v>
      </c>
      <c r="G96" s="17">
        <v>2.2727272727272729</v>
      </c>
      <c r="H96" s="17">
        <v>0.58214620202298284</v>
      </c>
      <c r="I96" s="4">
        <v>234295</v>
      </c>
      <c r="J96" s="4">
        <v>1811707</v>
      </c>
      <c r="K96" s="4">
        <v>2342332</v>
      </c>
      <c r="L96" s="4">
        <v>3628800000000</v>
      </c>
      <c r="M96" s="4">
        <v>1108800000000</v>
      </c>
      <c r="N96" s="4">
        <v>1864601</v>
      </c>
      <c r="O96" s="1" t="s">
        <v>486</v>
      </c>
      <c r="P96" s="4">
        <v>2112492137901</v>
      </c>
      <c r="Q96" s="4">
        <v>59476</v>
      </c>
      <c r="R96" s="4">
        <v>534289</v>
      </c>
      <c r="S96" s="4">
        <v>0</v>
      </c>
      <c r="T96" s="4">
        <v>0</v>
      </c>
      <c r="U96" s="4">
        <v>241037</v>
      </c>
      <c r="V96" s="4">
        <v>741993</v>
      </c>
      <c r="W96" s="16">
        <v>1576795</v>
      </c>
      <c r="X96" s="16">
        <v>919840</v>
      </c>
      <c r="Y96" s="4">
        <v>429636</v>
      </c>
      <c r="Z96" s="4">
        <v>0</v>
      </c>
      <c r="AA96" s="4">
        <v>18751</v>
      </c>
      <c r="AB96" s="4">
        <v>471453</v>
      </c>
      <c r="AC96" s="4">
        <v>0</v>
      </c>
      <c r="AD96" s="4">
        <v>0</v>
      </c>
      <c r="AE96" s="3" t="s">
        <v>22</v>
      </c>
      <c r="AF96" s="3" t="s">
        <v>53</v>
      </c>
      <c r="AG96" s="3" t="s">
        <v>24</v>
      </c>
      <c r="AH96" s="4">
        <v>2342332</v>
      </c>
      <c r="AI96" s="4">
        <v>1811707</v>
      </c>
      <c r="AJ96" s="4">
        <v>234295</v>
      </c>
      <c r="AK96" s="2" t="s">
        <v>65</v>
      </c>
    </row>
    <row r="97" spans="1:37" ht="15" customHeight="1">
      <c r="A97" s="19" t="s">
        <v>423</v>
      </c>
      <c r="B97" s="17">
        <v>0.58442562423274758</v>
      </c>
      <c r="C97" s="17">
        <v>0.32622905903345734</v>
      </c>
      <c r="D97" s="17">
        <v>0.63387445188074154</v>
      </c>
      <c r="E97" s="17">
        <v>6.0387012364788918E-2</v>
      </c>
      <c r="F97" s="17">
        <v>0.68344795342377807</v>
      </c>
      <c r="G97" s="17">
        <v>2.8100152703912378</v>
      </c>
      <c r="H97" s="17">
        <v>0.13491026486585769</v>
      </c>
      <c r="I97" s="4">
        <v>2184681.3333333335</v>
      </c>
      <c r="J97" s="4">
        <v>6787804</v>
      </c>
      <c r="K97" s="4">
        <v>10708436</v>
      </c>
      <c r="L97" s="4">
        <v>36178000000000</v>
      </c>
      <c r="M97" s="4">
        <v>9495500000000</v>
      </c>
      <c r="N97" s="4">
        <v>6361014</v>
      </c>
      <c r="O97" s="1" t="s">
        <v>486</v>
      </c>
      <c r="P97" s="4">
        <v>4880783562317</v>
      </c>
      <c r="Q97" s="4">
        <v>208588</v>
      </c>
      <c r="R97" s="4">
        <v>3406023</v>
      </c>
      <c r="S97" s="4">
        <v>53062</v>
      </c>
      <c r="T97" s="4">
        <v>1299928</v>
      </c>
      <c r="U97" s="4">
        <v>0</v>
      </c>
      <c r="V97" s="4">
        <v>1009897</v>
      </c>
      <c r="W97" s="16">
        <v>5977498</v>
      </c>
      <c r="X97" s="16">
        <v>3493403</v>
      </c>
      <c r="Y97" s="4">
        <v>609562</v>
      </c>
      <c r="Z97" s="4">
        <v>638291</v>
      </c>
      <c r="AA97" s="4">
        <v>0</v>
      </c>
      <c r="AB97" s="4">
        <v>2245550</v>
      </c>
      <c r="AC97" s="4">
        <v>0</v>
      </c>
      <c r="AD97" s="4">
        <v>0</v>
      </c>
      <c r="AE97" s="3" t="s">
        <v>22</v>
      </c>
      <c r="AF97" s="3" t="s">
        <v>425</v>
      </c>
      <c r="AG97" s="3" t="s">
        <v>34</v>
      </c>
      <c r="AH97" s="4">
        <v>8031327</v>
      </c>
      <c r="AI97" s="4">
        <v>5090853</v>
      </c>
      <c r="AJ97" s="4">
        <v>1638511</v>
      </c>
      <c r="AK97" s="2" t="s">
        <v>424</v>
      </c>
    </row>
    <row r="98" spans="1:37" ht="15" customHeight="1">
      <c r="A98" s="19" t="s">
        <v>429</v>
      </c>
      <c r="B98" s="17">
        <v>0.58487358633329389</v>
      </c>
      <c r="C98" s="17">
        <v>0.46319195268925512</v>
      </c>
      <c r="D98" s="17">
        <v>0.52933685313942336</v>
      </c>
      <c r="E98" s="17">
        <v>0.13416712806785958</v>
      </c>
      <c r="F98" s="17">
        <v>4.4610131668771853</v>
      </c>
      <c r="G98" s="17">
        <v>5.1285393258426968</v>
      </c>
      <c r="H98" s="17">
        <v>8.0690510168717006E-2</v>
      </c>
      <c r="I98" s="4">
        <v>43908071</v>
      </c>
      <c r="J98" s="4">
        <v>50618620</v>
      </c>
      <c r="K98" s="4">
        <v>95626480</v>
      </c>
      <c r="L98" s="4">
        <v>327264000000000</v>
      </c>
      <c r="M98" s="4">
        <v>53400000000000</v>
      </c>
      <c r="N98" s="4">
        <v>17510758</v>
      </c>
      <c r="O98" s="1" t="s">
        <v>486</v>
      </c>
      <c r="P98" s="4">
        <v>26407099119855</v>
      </c>
      <c r="Q98" s="4">
        <v>974070</v>
      </c>
      <c r="R98" s="4">
        <v>60852091</v>
      </c>
      <c r="S98" s="4">
        <v>0</v>
      </c>
      <c r="T98" s="4">
        <v>3281512</v>
      </c>
      <c r="U98" s="4">
        <v>0</v>
      </c>
      <c r="V98" s="4">
        <v>10623933</v>
      </c>
      <c r="W98" s="16">
        <v>75731606</v>
      </c>
      <c r="X98" s="16">
        <v>44293416</v>
      </c>
      <c r="Y98" s="4">
        <v>34352296</v>
      </c>
      <c r="Z98" s="4">
        <v>0</v>
      </c>
      <c r="AA98" s="4">
        <v>266089</v>
      </c>
      <c r="AB98" s="4">
        <v>5893510</v>
      </c>
      <c r="AC98" s="4">
        <v>12608</v>
      </c>
      <c r="AD98" s="4">
        <v>3768913</v>
      </c>
      <c r="AE98" s="3" t="s">
        <v>22</v>
      </c>
      <c r="AF98" s="3" t="s">
        <v>27</v>
      </c>
      <c r="AG98" s="3" t="s">
        <v>24</v>
      </c>
      <c r="AH98" s="4">
        <v>95626480</v>
      </c>
      <c r="AI98" s="4">
        <v>50618620</v>
      </c>
      <c r="AJ98" s="4">
        <v>43908071</v>
      </c>
      <c r="AK98" s="2" t="s">
        <v>430</v>
      </c>
    </row>
    <row r="99" spans="1:37" ht="15" customHeight="1">
      <c r="A99" s="19" t="s">
        <v>369</v>
      </c>
      <c r="B99" s="17">
        <v>0.58767875335484177</v>
      </c>
      <c r="C99" s="17">
        <v>0.30460634036531248</v>
      </c>
      <c r="D99" s="17">
        <v>0.84462433298264894</v>
      </c>
      <c r="E99" s="17">
        <v>0.1082295525491917</v>
      </c>
      <c r="F99" s="17">
        <v>0.25509646651506823</v>
      </c>
      <c r="G99" s="17">
        <v>3.3006846709775579</v>
      </c>
      <c r="H99" s="17">
        <v>0.29954816293826902</v>
      </c>
      <c r="I99" s="4">
        <v>477242</v>
      </c>
      <c r="J99" s="4">
        <v>2493603</v>
      </c>
      <c r="K99" s="4">
        <v>2952322</v>
      </c>
      <c r="L99" s="4">
        <v>4409535000000</v>
      </c>
      <c r="M99" s="4">
        <v>1025310000000</v>
      </c>
      <c r="N99" s="4">
        <v>2352267</v>
      </c>
      <c r="O99" s="1" t="s">
        <v>486</v>
      </c>
      <c r="P99" s="4">
        <v>1320868108662</v>
      </c>
      <c r="Q99" s="4">
        <v>49161</v>
      </c>
      <c r="R99" s="4">
        <v>574897</v>
      </c>
      <c r="S99" s="4">
        <v>0</v>
      </c>
      <c r="T99" s="4">
        <v>0</v>
      </c>
      <c r="U99" s="4">
        <v>105485</v>
      </c>
      <c r="V99" s="4">
        <v>800708</v>
      </c>
      <c r="W99" s="16">
        <v>1530251</v>
      </c>
      <c r="X99" s="16">
        <v>899296</v>
      </c>
      <c r="Y99" s="4">
        <v>455613</v>
      </c>
      <c r="Z99" s="4">
        <v>0</v>
      </c>
      <c r="AA99" s="4">
        <v>91458</v>
      </c>
      <c r="AB99" s="4">
        <v>352225</v>
      </c>
      <c r="AC99" s="4">
        <v>0</v>
      </c>
      <c r="AD99" s="4">
        <v>0</v>
      </c>
      <c r="AE99" s="3" t="s">
        <v>22</v>
      </c>
      <c r="AF99" s="3" t="s">
        <v>268</v>
      </c>
      <c r="AG99" s="3" t="s">
        <v>24</v>
      </c>
      <c r="AH99" s="4">
        <v>2952322</v>
      </c>
      <c r="AI99" s="4">
        <v>2493603</v>
      </c>
      <c r="AJ99" s="4">
        <v>477242</v>
      </c>
      <c r="AK99" s="2" t="s">
        <v>370</v>
      </c>
    </row>
    <row r="100" spans="1:37" ht="15" customHeight="1">
      <c r="A100" s="19" t="s">
        <v>408</v>
      </c>
      <c r="B100" s="17">
        <v>0.58856535691400103</v>
      </c>
      <c r="C100" s="17">
        <v>0.50071276257348518</v>
      </c>
      <c r="D100" s="17">
        <v>0.78313382050378555</v>
      </c>
      <c r="E100" s="17">
        <v>6.6689495569502821E-2</v>
      </c>
      <c r="F100" s="17">
        <v>0.89399835893815793</v>
      </c>
      <c r="G100" s="17">
        <v>2.7616724035087721</v>
      </c>
      <c r="H100" s="17">
        <v>0.63067117224693547</v>
      </c>
      <c r="I100" s="4">
        <v>285985</v>
      </c>
      <c r="J100" s="4">
        <v>1462410</v>
      </c>
      <c r="K100" s="4">
        <v>1867382</v>
      </c>
      <c r="L100" s="4">
        <v>4288306540000</v>
      </c>
      <c r="M100" s="4">
        <v>1140000000000</v>
      </c>
      <c r="N100" s="4">
        <v>985947</v>
      </c>
      <c r="O100" s="1" t="s">
        <v>484</v>
      </c>
      <c r="P100" s="4">
        <v>2704511312536</v>
      </c>
      <c r="Q100" s="4">
        <v>86143</v>
      </c>
      <c r="R100" s="4">
        <v>444109</v>
      </c>
      <c r="S100" s="4">
        <v>0</v>
      </c>
      <c r="T100" s="4">
        <v>0</v>
      </c>
      <c r="U100" s="4">
        <v>18168</v>
      </c>
      <c r="V100" s="4">
        <v>1040226</v>
      </c>
      <c r="W100" s="16">
        <v>1588646</v>
      </c>
      <c r="X100" s="16">
        <v>935022</v>
      </c>
      <c r="Y100" s="4">
        <v>678162</v>
      </c>
      <c r="Z100" s="4">
        <v>0</v>
      </c>
      <c r="AA100" s="4">
        <v>5993</v>
      </c>
      <c r="AB100" s="4">
        <v>118436</v>
      </c>
      <c r="AC100" s="4">
        <v>0</v>
      </c>
      <c r="AD100" s="4">
        <v>132431</v>
      </c>
      <c r="AE100" s="3" t="s">
        <v>410</v>
      </c>
      <c r="AF100" s="3" t="s">
        <v>411</v>
      </c>
      <c r="AG100" s="3" t="s">
        <v>24</v>
      </c>
      <c r="AH100" s="4">
        <v>1867382</v>
      </c>
      <c r="AI100" s="4">
        <v>1462410</v>
      </c>
      <c r="AJ100" s="4">
        <v>285985</v>
      </c>
      <c r="AK100" s="2" t="s">
        <v>409</v>
      </c>
    </row>
    <row r="101" spans="1:37" ht="15" customHeight="1">
      <c r="A101" s="19" t="s">
        <v>447</v>
      </c>
      <c r="B101" s="17">
        <v>0.59214357877221135</v>
      </c>
      <c r="C101" s="17">
        <v>0.46393726634448801</v>
      </c>
      <c r="D101" s="17">
        <v>0.72747643316797583</v>
      </c>
      <c r="E101" s="17">
        <v>8.6447234475738044E-2</v>
      </c>
      <c r="F101" s="17">
        <v>1.6315469717623154</v>
      </c>
      <c r="G101" s="17">
        <v>5.0558112773302648</v>
      </c>
      <c r="H101" s="17">
        <v>0.69823959297354721</v>
      </c>
      <c r="I101" s="4">
        <v>292974</v>
      </c>
      <c r="J101" s="4">
        <v>1124931</v>
      </c>
      <c r="K101" s="4">
        <v>1546347</v>
      </c>
      <c r="L101" s="4">
        <v>3389050000000</v>
      </c>
      <c r="M101" s="4">
        <v>559636000000</v>
      </c>
      <c r="N101" s="4">
        <v>587619</v>
      </c>
      <c r="O101" s="1" t="s">
        <v>485</v>
      </c>
      <c r="P101" s="4">
        <v>2366368892567</v>
      </c>
      <c r="Q101" s="4">
        <v>38751</v>
      </c>
      <c r="R101" s="4">
        <v>80634</v>
      </c>
      <c r="S101" s="4">
        <v>0</v>
      </c>
      <c r="T101" s="4">
        <v>0</v>
      </c>
      <c r="U101" s="4">
        <v>85349</v>
      </c>
      <c r="V101" s="4">
        <v>1006810</v>
      </c>
      <c r="W101" s="16">
        <v>1211544</v>
      </c>
      <c r="X101" s="16">
        <v>717408</v>
      </c>
      <c r="Y101" s="4">
        <v>659814</v>
      </c>
      <c r="Z101" s="4">
        <v>0</v>
      </c>
      <c r="AA101" s="4">
        <v>10569</v>
      </c>
      <c r="AB101" s="4">
        <v>47025</v>
      </c>
      <c r="AC101" s="4">
        <v>0</v>
      </c>
      <c r="AD101" s="4">
        <v>0</v>
      </c>
      <c r="AE101" s="3" t="s">
        <v>22</v>
      </c>
      <c r="AF101" s="3" t="s">
        <v>449</v>
      </c>
      <c r="AG101" s="3" t="s">
        <v>24</v>
      </c>
      <c r="AH101" s="4">
        <v>1546347</v>
      </c>
      <c r="AI101" s="4">
        <v>1124931</v>
      </c>
      <c r="AJ101" s="4">
        <v>292974</v>
      </c>
      <c r="AK101" s="2" t="s">
        <v>448</v>
      </c>
    </row>
    <row r="102" spans="1:37" ht="15" customHeight="1">
      <c r="A102" s="19" t="s">
        <v>286</v>
      </c>
      <c r="B102" s="17">
        <v>0.59279082174954201</v>
      </c>
      <c r="C102" s="17">
        <v>0.52596190683084854</v>
      </c>
      <c r="D102" s="17">
        <v>0.4600434184626811</v>
      </c>
      <c r="E102" s="17">
        <v>8.8475060022539076E-2</v>
      </c>
      <c r="F102" s="17">
        <v>0.70054071931581685</v>
      </c>
      <c r="G102" s="17">
        <v>1.2707890015437895</v>
      </c>
      <c r="H102" s="17">
        <v>3.8992944209356166E-2</v>
      </c>
      <c r="I102" s="4">
        <v>963033.33333333337</v>
      </c>
      <c r="J102" s="4">
        <v>1253668</v>
      </c>
      <c r="K102" s="4">
        <v>2725108</v>
      </c>
      <c r="L102" s="4">
        <v>10884800000000</v>
      </c>
      <c r="M102" s="4">
        <v>4793400000000</v>
      </c>
      <c r="N102" s="4">
        <v>1602495</v>
      </c>
      <c r="O102" s="1" t="s">
        <v>486</v>
      </c>
      <c r="P102" s="4">
        <v>424430399130</v>
      </c>
      <c r="Q102" s="4">
        <v>365519</v>
      </c>
      <c r="R102" s="4">
        <v>1459107</v>
      </c>
      <c r="S102" s="4">
        <v>17956</v>
      </c>
      <c r="T102" s="4">
        <v>0</v>
      </c>
      <c r="U102" s="4">
        <v>89001</v>
      </c>
      <c r="V102" s="4">
        <v>486307</v>
      </c>
      <c r="W102" s="16">
        <v>2417890</v>
      </c>
      <c r="X102" s="16">
        <v>1433303</v>
      </c>
      <c r="Y102" s="4">
        <v>74177</v>
      </c>
      <c r="Z102" s="4">
        <v>120169</v>
      </c>
      <c r="AA102" s="4">
        <v>112</v>
      </c>
      <c r="AB102" s="4">
        <v>1238845</v>
      </c>
      <c r="AC102" s="4">
        <v>0</v>
      </c>
      <c r="AD102" s="4">
        <v>0</v>
      </c>
      <c r="AE102" s="3" t="s">
        <v>22</v>
      </c>
      <c r="AF102" s="3" t="s">
        <v>33</v>
      </c>
      <c r="AG102" s="3" t="s">
        <v>34</v>
      </c>
      <c r="AH102" s="4">
        <v>2043831</v>
      </c>
      <c r="AI102" s="4">
        <v>940251</v>
      </c>
      <c r="AJ102" s="4">
        <v>722275</v>
      </c>
      <c r="AK102" s="2" t="s">
        <v>287</v>
      </c>
    </row>
    <row r="103" spans="1:37" ht="15" customHeight="1">
      <c r="A103" s="19" t="s">
        <v>110</v>
      </c>
      <c r="B103" s="17">
        <v>0.59589606982066179</v>
      </c>
      <c r="C103" s="17">
        <v>0.26512217616689299</v>
      </c>
      <c r="D103" s="17">
        <v>0.81847232971923245</v>
      </c>
      <c r="E103" s="17">
        <v>0.16097326396329897</v>
      </c>
      <c r="F103" s="17">
        <v>1.2545548760139014</v>
      </c>
      <c r="G103" s="17">
        <v>1.0565594241222271</v>
      </c>
      <c r="H103" s="17">
        <v>2.1803750058535928E-3</v>
      </c>
      <c r="I103" s="4">
        <v>8112473</v>
      </c>
      <c r="J103" s="4">
        <v>40154904</v>
      </c>
      <c r="K103" s="4">
        <v>49060796</v>
      </c>
      <c r="L103" s="4">
        <v>50396400000000</v>
      </c>
      <c r="M103" s="4">
        <v>24505200000000</v>
      </c>
      <c r="N103" s="4">
        <v>21760746</v>
      </c>
      <c r="O103" s="1" t="s">
        <v>486</v>
      </c>
      <c r="P103" s="4">
        <v>109883050945</v>
      </c>
      <c r="Q103" s="4">
        <v>3647663</v>
      </c>
      <c r="R103" s="4">
        <v>8457934</v>
      </c>
      <c r="S103" s="4">
        <v>0</v>
      </c>
      <c r="T103" s="4">
        <v>0</v>
      </c>
      <c r="U103" s="4">
        <v>3098893</v>
      </c>
      <c r="V103" s="4">
        <v>6623318</v>
      </c>
      <c r="W103" s="16">
        <v>21827808</v>
      </c>
      <c r="X103" s="16">
        <v>13007105</v>
      </c>
      <c r="Y103" s="4">
        <v>10299523</v>
      </c>
      <c r="Z103" s="4">
        <v>0</v>
      </c>
      <c r="AA103" s="4">
        <v>2707582</v>
      </c>
      <c r="AB103" s="4">
        <v>0</v>
      </c>
      <c r="AC103" s="4">
        <v>0</v>
      </c>
      <c r="AD103" s="4">
        <v>0</v>
      </c>
      <c r="AE103" s="3" t="s">
        <v>22</v>
      </c>
      <c r="AF103" s="3" t="s">
        <v>53</v>
      </c>
      <c r="AG103" s="3" t="s">
        <v>24</v>
      </c>
      <c r="AH103" s="4">
        <v>49060796</v>
      </c>
      <c r="AI103" s="4">
        <v>40154904</v>
      </c>
      <c r="AJ103" s="4">
        <v>8112473</v>
      </c>
      <c r="AK103" s="2" t="s">
        <v>111</v>
      </c>
    </row>
    <row r="104" spans="1:37" ht="15" customHeight="1">
      <c r="A104" s="19" t="s">
        <v>414</v>
      </c>
      <c r="B104" s="17">
        <v>0.61910044417862231</v>
      </c>
      <c r="C104" s="17">
        <v>0.64501464586624535</v>
      </c>
      <c r="D104" s="17">
        <v>0.89643123573810779</v>
      </c>
      <c r="E104" s="17">
        <v>2.7473139673696776E-2</v>
      </c>
      <c r="F104" s="17">
        <v>0.28305121605672046</v>
      </c>
      <c r="G104" s="17">
        <v>0.95226586102719035</v>
      </c>
      <c r="H104" s="17">
        <v>0.28559955946389881</v>
      </c>
      <c r="I104" s="4">
        <v>124272</v>
      </c>
      <c r="J104" s="4">
        <v>3268460</v>
      </c>
      <c r="K104" s="4">
        <v>3646080</v>
      </c>
      <c r="L104" s="4">
        <v>4523400000000</v>
      </c>
      <c r="M104" s="4">
        <v>2317000000000</v>
      </c>
      <c r="N104" s="4">
        <v>2841726</v>
      </c>
      <c r="O104" s="1" t="s">
        <v>484</v>
      </c>
      <c r="P104" s="4">
        <v>1291881047279</v>
      </c>
      <c r="Q104" s="4">
        <v>417629</v>
      </c>
      <c r="R104" s="4">
        <v>1219755</v>
      </c>
      <c r="S104" s="4">
        <v>37094</v>
      </c>
      <c r="T104" s="4">
        <v>1179254</v>
      </c>
      <c r="U104" s="4">
        <v>0</v>
      </c>
      <c r="V104" s="4">
        <v>944965</v>
      </c>
      <c r="W104" s="16">
        <v>3798697</v>
      </c>
      <c r="X104" s="16">
        <v>2351775</v>
      </c>
      <c r="Y104" s="4">
        <v>831549</v>
      </c>
      <c r="Z104" s="4">
        <v>154884</v>
      </c>
      <c r="AA104" s="4">
        <v>272064</v>
      </c>
      <c r="AB104" s="4">
        <v>874966</v>
      </c>
      <c r="AC104" s="4">
        <v>0</v>
      </c>
      <c r="AD104" s="4">
        <v>218312</v>
      </c>
      <c r="AE104" s="3" t="s">
        <v>71</v>
      </c>
      <c r="AF104" s="3" t="s">
        <v>245</v>
      </c>
      <c r="AG104" s="3" t="s">
        <v>73</v>
      </c>
      <c r="AH104" s="4">
        <v>911520</v>
      </c>
      <c r="AI104" s="4">
        <v>817115</v>
      </c>
      <c r="AJ104" s="4">
        <v>31068</v>
      </c>
      <c r="AK104" s="2" t="s">
        <v>415</v>
      </c>
    </row>
    <row r="105" spans="1:37" ht="15" customHeight="1">
      <c r="A105" s="19" t="s">
        <v>207</v>
      </c>
      <c r="B105" s="17">
        <v>0.62980324233604812</v>
      </c>
      <c r="C105" s="17">
        <v>0.61665177953627637</v>
      </c>
      <c r="D105" s="17">
        <v>0.56092168301963619</v>
      </c>
      <c r="E105" s="17">
        <v>0.16867981580834393</v>
      </c>
      <c r="F105" s="17">
        <v>0.37001414267587701</v>
      </c>
      <c r="G105" s="17">
        <v>0.9890194865450046</v>
      </c>
      <c r="H105" s="17">
        <v>0.20417085210515856</v>
      </c>
      <c r="I105" s="4">
        <v>976226</v>
      </c>
      <c r="J105" s="4">
        <v>2452229</v>
      </c>
      <c r="K105" s="4">
        <v>4371785</v>
      </c>
      <c r="L105" s="4">
        <v>5787450000000</v>
      </c>
      <c r="M105" s="4">
        <v>2909700000000</v>
      </c>
      <c r="N105" s="4">
        <v>3191051</v>
      </c>
      <c r="O105" s="1" t="s">
        <v>486</v>
      </c>
      <c r="P105" s="4">
        <v>1181628598016</v>
      </c>
      <c r="Q105" s="4">
        <v>84699</v>
      </c>
      <c r="R105" s="4">
        <v>2269947</v>
      </c>
      <c r="S105" s="4">
        <v>0</v>
      </c>
      <c r="T105" s="4">
        <v>0</v>
      </c>
      <c r="U105" s="4">
        <v>528453</v>
      </c>
      <c r="V105" s="4">
        <v>1397395</v>
      </c>
      <c r="W105" s="16">
        <v>4280494</v>
      </c>
      <c r="X105" s="16">
        <v>2695869</v>
      </c>
      <c r="Y105" s="4">
        <v>909288</v>
      </c>
      <c r="Z105" s="4">
        <v>0</v>
      </c>
      <c r="AA105" s="4">
        <v>88057</v>
      </c>
      <c r="AB105" s="4">
        <v>1698524</v>
      </c>
      <c r="AC105" s="4">
        <v>0</v>
      </c>
      <c r="AD105" s="4">
        <v>0</v>
      </c>
      <c r="AE105" s="3" t="s">
        <v>22</v>
      </c>
      <c r="AF105" s="3" t="s">
        <v>81</v>
      </c>
      <c r="AG105" s="3" t="s">
        <v>24</v>
      </c>
      <c r="AH105" s="4">
        <v>4371785</v>
      </c>
      <c r="AI105" s="4">
        <v>2452229</v>
      </c>
      <c r="AJ105" s="4">
        <v>976226</v>
      </c>
      <c r="AK105" s="2" t="s">
        <v>208</v>
      </c>
    </row>
    <row r="106" spans="1:37" ht="15" customHeight="1">
      <c r="A106" s="19" t="s">
        <v>392</v>
      </c>
      <c r="B106" s="17">
        <v>0.64392871608717783</v>
      </c>
      <c r="C106" s="17">
        <v>0.25823226802134908</v>
      </c>
      <c r="D106" s="17">
        <v>0.7459101022442286</v>
      </c>
      <c r="E106" s="17">
        <v>9.072163906766649E-2</v>
      </c>
      <c r="F106" s="17">
        <v>1.8918126240796076</v>
      </c>
      <c r="G106" s="17">
        <v>1.151171875</v>
      </c>
      <c r="H106" s="17">
        <v>0.31025078860928018</v>
      </c>
      <c r="I106" s="4">
        <v>264565.33333333331</v>
      </c>
      <c r="J106" s="4">
        <v>1933274.6666666665</v>
      </c>
      <c r="K106" s="4">
        <v>2591833.3333333335</v>
      </c>
      <c r="L106" s="5">
        <v>2916231850000</v>
      </c>
      <c r="M106" s="4">
        <v>1355648000000</v>
      </c>
      <c r="N106" s="4">
        <v>896266</v>
      </c>
      <c r="O106" s="1" t="s">
        <v>486</v>
      </c>
      <c r="P106" s="4">
        <v>904763231230</v>
      </c>
      <c r="Q106" s="4">
        <v>74880</v>
      </c>
      <c r="R106" s="4">
        <v>290995</v>
      </c>
      <c r="S106" s="4">
        <v>20350</v>
      </c>
      <c r="T106" s="4">
        <v>0</v>
      </c>
      <c r="U106" s="4">
        <v>86462</v>
      </c>
      <c r="V106" s="4">
        <v>566706</v>
      </c>
      <c r="W106" s="16">
        <v>1039393</v>
      </c>
      <c r="X106" s="16">
        <v>669295</v>
      </c>
      <c r="Y106" s="4">
        <v>294198</v>
      </c>
      <c r="Z106" s="4">
        <v>131353</v>
      </c>
      <c r="AA106" s="4">
        <v>85264</v>
      </c>
      <c r="AB106" s="4">
        <v>94468</v>
      </c>
      <c r="AC106" s="4">
        <v>0</v>
      </c>
      <c r="AD106" s="4">
        <v>64012</v>
      </c>
      <c r="AE106" s="1" t="s">
        <v>22</v>
      </c>
      <c r="AF106" s="1" t="s">
        <v>33</v>
      </c>
      <c r="AG106" s="1" t="s">
        <v>34</v>
      </c>
      <c r="AH106" s="5">
        <v>1943875</v>
      </c>
      <c r="AI106" s="5">
        <v>1449956</v>
      </c>
      <c r="AJ106" s="5">
        <v>198424</v>
      </c>
      <c r="AK106" s="1" t="s">
        <v>393</v>
      </c>
    </row>
    <row r="107" spans="1:37" ht="15" customHeight="1">
      <c r="A107" s="19" t="s">
        <v>294</v>
      </c>
      <c r="B107" s="17">
        <v>0.64697197240548532</v>
      </c>
      <c r="C107" s="17">
        <v>0.3468742855509831</v>
      </c>
      <c r="D107" s="17">
        <v>0.61504629629629626</v>
      </c>
      <c r="E107" s="17">
        <v>6.5503367426020323E-2</v>
      </c>
      <c r="F107" s="17">
        <v>2.5846215310857739</v>
      </c>
      <c r="G107" s="17">
        <v>1.8876243141289437</v>
      </c>
      <c r="H107" s="17">
        <v>0.46000736529531833</v>
      </c>
      <c r="I107" s="4">
        <v>300048</v>
      </c>
      <c r="J107" s="4">
        <v>860868</v>
      </c>
      <c r="K107" s="4">
        <v>1399680</v>
      </c>
      <c r="L107" s="5">
        <v>4580650000000</v>
      </c>
      <c r="M107" s="4">
        <v>1586304000000</v>
      </c>
      <c r="N107" s="4">
        <v>390468</v>
      </c>
      <c r="O107" s="1" t="s">
        <v>486</v>
      </c>
      <c r="P107" s="4">
        <v>2107132737840</v>
      </c>
      <c r="Q107" s="4">
        <v>203600</v>
      </c>
      <c r="R107" s="4">
        <v>64101</v>
      </c>
      <c r="S107" s="4">
        <v>171989</v>
      </c>
      <c r="T107" s="4">
        <v>22866</v>
      </c>
      <c r="U107" s="4">
        <v>0</v>
      </c>
      <c r="V107" s="4">
        <v>287883</v>
      </c>
      <c r="W107" s="16">
        <v>750439</v>
      </c>
      <c r="X107" s="16">
        <v>485513</v>
      </c>
      <c r="Y107" s="4">
        <v>44018</v>
      </c>
      <c r="Z107" s="4">
        <v>12180</v>
      </c>
      <c r="AA107" s="4">
        <v>56158</v>
      </c>
      <c r="AB107" s="4">
        <v>195872</v>
      </c>
      <c r="AC107" s="4">
        <v>0</v>
      </c>
      <c r="AD107" s="4">
        <v>177285</v>
      </c>
      <c r="AE107" s="1" t="s">
        <v>22</v>
      </c>
      <c r="AF107" s="1" t="s">
        <v>33</v>
      </c>
      <c r="AG107" s="1" t="s">
        <v>34</v>
      </c>
      <c r="AH107" s="5">
        <v>1049760</v>
      </c>
      <c r="AI107" s="5">
        <v>645651</v>
      </c>
      <c r="AJ107" s="5">
        <v>225036</v>
      </c>
      <c r="AK107" s="1" t="s">
        <v>295</v>
      </c>
    </row>
    <row r="108" spans="1:37" ht="15" customHeight="1">
      <c r="A108" s="19" t="s">
        <v>135</v>
      </c>
      <c r="B108" s="17">
        <v>0.649588332639775</v>
      </c>
      <c r="C108" s="17">
        <v>0.55806474713369025</v>
      </c>
      <c r="D108" s="17">
        <v>0.50009149405058773</v>
      </c>
      <c r="E108" s="17">
        <v>6.9837388230401337E-2</v>
      </c>
      <c r="F108" s="17">
        <v>3.5098058230371092E-2</v>
      </c>
      <c r="G108" s="17">
        <v>0.81377681069319241</v>
      </c>
      <c r="H108" s="17">
        <v>0.14492899273904011</v>
      </c>
      <c r="I108" s="4">
        <v>5093694.666666667</v>
      </c>
      <c r="J108" s="4">
        <v>7830721.333333334</v>
      </c>
      <c r="K108" s="4">
        <v>15658577.333333334</v>
      </c>
      <c r="L108" s="4">
        <v>72936500000000</v>
      </c>
      <c r="M108" s="4">
        <v>40212500000000</v>
      </c>
      <c r="N108" s="4">
        <v>15127627</v>
      </c>
      <c r="O108" s="1" t="s">
        <v>486</v>
      </c>
      <c r="P108" s="4">
        <v>10570613478911</v>
      </c>
      <c r="Q108" s="4">
        <v>3588253</v>
      </c>
      <c r="R108" s="4">
        <v>5949271</v>
      </c>
      <c r="S108" s="4">
        <v>509818</v>
      </c>
      <c r="T108" s="4">
        <v>397847</v>
      </c>
      <c r="U108" s="4">
        <v>0</v>
      </c>
      <c r="V108" s="4">
        <v>3007177</v>
      </c>
      <c r="W108" s="16">
        <v>13452366</v>
      </c>
      <c r="X108" s="16">
        <v>8738500</v>
      </c>
      <c r="Y108" s="4">
        <v>436283</v>
      </c>
      <c r="Z108" s="4">
        <v>3525316</v>
      </c>
      <c r="AA108" s="4">
        <v>0</v>
      </c>
      <c r="AB108" s="4">
        <v>2131990</v>
      </c>
      <c r="AC108" s="4">
        <v>2644911</v>
      </c>
      <c r="AD108" s="4">
        <v>0</v>
      </c>
      <c r="AE108" s="3" t="s">
        <v>22</v>
      </c>
      <c r="AF108" s="3" t="s">
        <v>33</v>
      </c>
      <c r="AG108" s="3" t="s">
        <v>34</v>
      </c>
      <c r="AH108" s="4">
        <v>11743933</v>
      </c>
      <c r="AI108" s="4">
        <v>5873041</v>
      </c>
      <c r="AJ108" s="4">
        <v>3820271</v>
      </c>
      <c r="AK108" s="2" t="s">
        <v>136</v>
      </c>
    </row>
    <row r="109" spans="1:37" ht="15" customHeight="1">
      <c r="A109" s="19" t="s">
        <v>185</v>
      </c>
      <c r="B109" s="17">
        <v>0.6589854659557397</v>
      </c>
      <c r="C109" s="17">
        <v>0.35320291817030158</v>
      </c>
      <c r="D109" s="17">
        <v>0.63497661154368357</v>
      </c>
      <c r="E109" s="17">
        <v>0.12100624704899575</v>
      </c>
      <c r="F109" s="17">
        <v>3.6505694775866768</v>
      </c>
      <c r="G109" s="17">
        <v>3.0116277904994302</v>
      </c>
      <c r="H109" s="17">
        <v>8.069633130970108E-2</v>
      </c>
      <c r="I109" s="4">
        <v>26653320</v>
      </c>
      <c r="J109" s="4">
        <v>44705141</v>
      </c>
      <c r="K109" s="4">
        <v>70404390</v>
      </c>
      <c r="L109" s="4">
        <v>220264000000000</v>
      </c>
      <c r="M109" s="4">
        <v>54906390000000</v>
      </c>
      <c r="N109" s="4">
        <v>15138875</v>
      </c>
      <c r="O109" s="1" t="s">
        <v>486</v>
      </c>
      <c r="P109" s="4">
        <v>17774496719600</v>
      </c>
      <c r="Q109" s="4">
        <v>3874497</v>
      </c>
      <c r="R109" s="4">
        <v>10122815</v>
      </c>
      <c r="S109" s="4">
        <v>0</v>
      </c>
      <c r="T109" s="4">
        <v>9457740</v>
      </c>
      <c r="U109" s="4">
        <v>0</v>
      </c>
      <c r="V109" s="4">
        <v>14280281</v>
      </c>
      <c r="W109" s="16">
        <v>37735333</v>
      </c>
      <c r="X109" s="16">
        <v>24867036</v>
      </c>
      <c r="Y109" s="4">
        <v>19595324</v>
      </c>
      <c r="Z109" s="4">
        <v>0</v>
      </c>
      <c r="AA109" s="4">
        <v>1364625</v>
      </c>
      <c r="AB109" s="4">
        <v>3754613</v>
      </c>
      <c r="AC109" s="4">
        <v>0</v>
      </c>
      <c r="AD109" s="4">
        <v>152474</v>
      </c>
      <c r="AE109" s="3" t="s">
        <v>22</v>
      </c>
      <c r="AF109" s="3" t="s">
        <v>72</v>
      </c>
      <c r="AG109" s="3" t="s">
        <v>24</v>
      </c>
      <c r="AH109" s="4">
        <v>70404390</v>
      </c>
      <c r="AI109" s="4">
        <v>44705141</v>
      </c>
      <c r="AJ109" s="4">
        <v>26653320</v>
      </c>
      <c r="AK109" s="2" t="s">
        <v>186</v>
      </c>
    </row>
    <row r="110" spans="1:37" ht="15" customHeight="1">
      <c r="A110" s="19" t="s">
        <v>215</v>
      </c>
      <c r="B110" s="17">
        <v>0.65923195178792804</v>
      </c>
      <c r="C110" s="17">
        <v>0.6473762100789543</v>
      </c>
      <c r="D110" s="17">
        <v>0.36572524009979529</v>
      </c>
      <c r="E110" s="17">
        <v>2.4703015827259124E-2</v>
      </c>
      <c r="F110" s="17">
        <v>1.5993462478978833</v>
      </c>
      <c r="G110" s="17">
        <v>17.23754547557462</v>
      </c>
      <c r="H110" s="17">
        <v>4.7583134902846984E-2</v>
      </c>
      <c r="I110" s="4">
        <v>1439672</v>
      </c>
      <c r="J110" s="4">
        <v>2863200</v>
      </c>
      <c r="K110" s="4">
        <v>7828828</v>
      </c>
      <c r="L110" s="4">
        <v>58279200000000</v>
      </c>
      <c r="M110" s="4">
        <v>3195561600000</v>
      </c>
      <c r="N110" s="4">
        <v>3011845</v>
      </c>
      <c r="O110" s="1" t="s">
        <v>484</v>
      </c>
      <c r="P110" s="4">
        <v>2773107035630</v>
      </c>
      <c r="Q110" s="4">
        <v>270874</v>
      </c>
      <c r="R110" s="4">
        <v>2558948</v>
      </c>
      <c r="S110" s="4">
        <v>236224</v>
      </c>
      <c r="T110" s="4">
        <v>2484440</v>
      </c>
      <c r="U110" s="4">
        <v>0</v>
      </c>
      <c r="V110" s="4">
        <v>2137547</v>
      </c>
      <c r="W110" s="16">
        <v>7688033</v>
      </c>
      <c r="X110" s="16">
        <v>5068197</v>
      </c>
      <c r="Y110" s="4">
        <v>598160</v>
      </c>
      <c r="Z110" s="4">
        <v>482327</v>
      </c>
      <c r="AA110" s="4">
        <v>1243</v>
      </c>
      <c r="AB110" s="4">
        <v>3986467</v>
      </c>
      <c r="AC110" s="4">
        <v>0</v>
      </c>
      <c r="AD110" s="4">
        <v>0</v>
      </c>
      <c r="AE110" s="3" t="s">
        <v>71</v>
      </c>
      <c r="AF110" s="3" t="s">
        <v>72</v>
      </c>
      <c r="AG110" s="3" t="s">
        <v>73</v>
      </c>
      <c r="AH110" s="4">
        <v>1957207</v>
      </c>
      <c r="AI110" s="4">
        <v>715800</v>
      </c>
      <c r="AJ110" s="4">
        <v>359918</v>
      </c>
      <c r="AK110" s="2" t="s">
        <v>216</v>
      </c>
    </row>
    <row r="111" spans="1:37" ht="15" customHeight="1">
      <c r="A111" s="19" t="s">
        <v>306</v>
      </c>
      <c r="B111" s="17">
        <v>0.66291140058990006</v>
      </c>
      <c r="C111" s="17">
        <v>0.41663549581389042</v>
      </c>
      <c r="D111" s="17">
        <v>0.37394961389985909</v>
      </c>
      <c r="E111" s="17">
        <v>0.18244316867308819</v>
      </c>
      <c r="F111" s="17">
        <v>1.1095912007362945</v>
      </c>
      <c r="G111" s="17">
        <v>1.4841220423412205</v>
      </c>
      <c r="H111" s="17">
        <v>0.13058150484589087</v>
      </c>
      <c r="I111" s="4">
        <v>5137506</v>
      </c>
      <c r="J111" s="4">
        <v>3827970</v>
      </c>
      <c r="K111" s="4">
        <v>10236593</v>
      </c>
      <c r="L111" s="4">
        <v>28159486800000</v>
      </c>
      <c r="M111" s="4">
        <v>11335790400000</v>
      </c>
      <c r="N111" s="4">
        <v>4852406</v>
      </c>
      <c r="O111" s="1" t="s">
        <v>485</v>
      </c>
      <c r="P111" s="4">
        <v>3677108162032</v>
      </c>
      <c r="Q111" s="4">
        <v>1473514</v>
      </c>
      <c r="R111" s="4">
        <v>3091340</v>
      </c>
      <c r="S111" s="4">
        <v>0</v>
      </c>
      <c r="T111" s="4">
        <v>153833</v>
      </c>
      <c r="U111" s="4">
        <v>0</v>
      </c>
      <c r="V111" s="4">
        <v>1714945</v>
      </c>
      <c r="W111" s="16">
        <v>6433632</v>
      </c>
      <c r="X111" s="16">
        <v>4264928</v>
      </c>
      <c r="Y111" s="4">
        <v>1047767</v>
      </c>
      <c r="Z111" s="4">
        <v>0</v>
      </c>
      <c r="AA111" s="4">
        <v>238837</v>
      </c>
      <c r="AB111" s="4">
        <v>2978324</v>
      </c>
      <c r="AC111" s="4">
        <v>0</v>
      </c>
      <c r="AD111" s="4">
        <v>0</v>
      </c>
      <c r="AE111" s="3" t="s">
        <v>22</v>
      </c>
      <c r="AF111" s="3" t="s">
        <v>53</v>
      </c>
      <c r="AG111" s="3" t="s">
        <v>24</v>
      </c>
      <c r="AH111" s="4">
        <v>10236593</v>
      </c>
      <c r="AI111" s="4">
        <v>3827970</v>
      </c>
      <c r="AJ111" s="4">
        <v>5137506</v>
      </c>
      <c r="AK111" s="2" t="s">
        <v>307</v>
      </c>
    </row>
    <row r="112" spans="1:37" ht="15" customHeight="1">
      <c r="A112" s="19" t="s">
        <v>251</v>
      </c>
      <c r="B112" s="17">
        <v>0.66587221955090348</v>
      </c>
      <c r="C112" s="17">
        <v>0.49465901195592588</v>
      </c>
      <c r="D112" s="17">
        <v>0.70669009467903998</v>
      </c>
      <c r="E112" s="17">
        <v>0.10924544612534733</v>
      </c>
      <c r="F112" s="17">
        <v>0.51538632424077446</v>
      </c>
      <c r="G112" s="17">
        <v>1.432229481114365</v>
      </c>
      <c r="H112" s="17">
        <v>0.71819690188947205</v>
      </c>
      <c r="I112" s="4">
        <v>176923</v>
      </c>
      <c r="J112" s="4">
        <v>684529</v>
      </c>
      <c r="K112" s="4">
        <v>968641</v>
      </c>
      <c r="L112" s="4">
        <v>1619500000000</v>
      </c>
      <c r="M112" s="4">
        <v>665850000000</v>
      </c>
      <c r="N112" s="4">
        <v>639204</v>
      </c>
      <c r="O112" s="1" t="s">
        <v>485</v>
      </c>
      <c r="P112" s="4">
        <v>1163119882610</v>
      </c>
      <c r="Q112" s="4">
        <v>61725</v>
      </c>
      <c r="R112" s="4">
        <v>277671</v>
      </c>
      <c r="S112" s="4">
        <v>0</v>
      </c>
      <c r="T112" s="4">
        <v>0</v>
      </c>
      <c r="U112" s="4">
        <v>22253</v>
      </c>
      <c r="V112" s="4">
        <v>357929</v>
      </c>
      <c r="W112" s="16">
        <v>719578</v>
      </c>
      <c r="X112" s="16">
        <v>479147</v>
      </c>
      <c r="Y112" s="4">
        <v>216449</v>
      </c>
      <c r="Z112" s="4">
        <v>0</v>
      </c>
      <c r="AA112" s="4">
        <v>51759</v>
      </c>
      <c r="AB112" s="4">
        <v>142111</v>
      </c>
      <c r="AC112" s="4">
        <v>4426</v>
      </c>
      <c r="AD112" s="4">
        <v>64402</v>
      </c>
      <c r="AE112" s="3" t="s">
        <v>22</v>
      </c>
      <c r="AF112" s="3" t="s">
        <v>253</v>
      </c>
      <c r="AG112" s="3" t="s">
        <v>24</v>
      </c>
      <c r="AH112" s="4">
        <v>968641</v>
      </c>
      <c r="AI112" s="4">
        <v>684529</v>
      </c>
      <c r="AJ112" s="4">
        <v>176923</v>
      </c>
      <c r="AK112" s="2" t="s">
        <v>252</v>
      </c>
    </row>
    <row r="113" spans="1:37" ht="15" customHeight="1">
      <c r="A113" s="19" t="s">
        <v>133</v>
      </c>
      <c r="B113" s="17">
        <v>0.66595209957178603</v>
      </c>
      <c r="C113" s="17">
        <v>0.27800697439077648</v>
      </c>
      <c r="D113" s="17">
        <v>0.77359043036883801</v>
      </c>
      <c r="E113" s="17">
        <v>0.13374409843101723</v>
      </c>
      <c r="F113" s="17">
        <v>1.1940340386796291</v>
      </c>
      <c r="G113" s="17">
        <v>2.7952941176470589</v>
      </c>
      <c r="H113" s="17">
        <v>1.26179358270578</v>
      </c>
      <c r="I113" s="4">
        <v>1121792</v>
      </c>
      <c r="J113" s="4">
        <v>4929893</v>
      </c>
      <c r="K113" s="4">
        <v>6372743</v>
      </c>
      <c r="L113" s="4">
        <v>8387600000000</v>
      </c>
      <c r="M113" s="4">
        <v>2210000000000</v>
      </c>
      <c r="N113" s="4">
        <v>2904578</v>
      </c>
      <c r="O113" s="1" t="s">
        <v>486</v>
      </c>
      <c r="P113" s="4">
        <v>10583419854303</v>
      </c>
      <c r="Q113" s="4">
        <v>411869</v>
      </c>
      <c r="R113" s="4">
        <v>562781</v>
      </c>
      <c r="S113" s="4">
        <v>0</v>
      </c>
      <c r="T113" s="4">
        <v>0</v>
      </c>
      <c r="U113" s="4">
        <v>552809</v>
      </c>
      <c r="V113" s="4">
        <v>1132893</v>
      </c>
      <c r="W113" s="16">
        <v>2660352</v>
      </c>
      <c r="X113" s="16">
        <v>1771667</v>
      </c>
      <c r="Y113" s="4">
        <v>1445301</v>
      </c>
      <c r="Z113" s="4">
        <v>0</v>
      </c>
      <c r="AA113" s="4">
        <v>326366</v>
      </c>
      <c r="AB113" s="4">
        <v>0</v>
      </c>
      <c r="AC113" s="4">
        <v>0</v>
      </c>
      <c r="AD113" s="4">
        <v>0</v>
      </c>
      <c r="AE113" s="3" t="s">
        <v>22</v>
      </c>
      <c r="AF113" s="3" t="s">
        <v>53</v>
      </c>
      <c r="AG113" s="3" t="s">
        <v>24</v>
      </c>
      <c r="AH113" s="4">
        <v>6372743</v>
      </c>
      <c r="AI113" s="4">
        <v>4929893</v>
      </c>
      <c r="AJ113" s="4">
        <v>1121792</v>
      </c>
      <c r="AK113" s="2" t="s">
        <v>134</v>
      </c>
    </row>
    <row r="114" spans="1:37" ht="15" customHeight="1">
      <c r="A114" s="19" t="s">
        <v>86</v>
      </c>
      <c r="B114" s="17">
        <v>0.66726054787212707</v>
      </c>
      <c r="C114" s="17">
        <v>0.53672877858511636</v>
      </c>
      <c r="D114" s="17">
        <v>0.7618873607010731</v>
      </c>
      <c r="E114" s="17">
        <v>7.2401067287874474E-2</v>
      </c>
      <c r="F114" s="17">
        <v>1.601851926862661</v>
      </c>
      <c r="G114" s="17">
        <v>1.7712876427829698</v>
      </c>
      <c r="H114" s="17">
        <v>0.11769160988521699</v>
      </c>
      <c r="I114" s="4">
        <v>350579</v>
      </c>
      <c r="J114" s="4">
        <v>2691649</v>
      </c>
      <c r="K114" s="4">
        <v>3532870</v>
      </c>
      <c r="L114" s="4">
        <v>4842180000000</v>
      </c>
      <c r="M114" s="4">
        <v>1747267200000</v>
      </c>
      <c r="N114" s="4">
        <v>1357829</v>
      </c>
      <c r="O114" s="1" t="s">
        <v>486</v>
      </c>
      <c r="P114" s="4">
        <v>569883959554</v>
      </c>
      <c r="Q114" s="4">
        <v>186196</v>
      </c>
      <c r="R114" s="4">
        <v>1104275</v>
      </c>
      <c r="S114" s="4">
        <v>0</v>
      </c>
      <c r="T114" s="4">
        <v>0</v>
      </c>
      <c r="U114" s="4">
        <v>343594</v>
      </c>
      <c r="V114" s="4">
        <v>1207693</v>
      </c>
      <c r="W114" s="16">
        <v>2841758</v>
      </c>
      <c r="X114" s="16">
        <v>1896193</v>
      </c>
      <c r="Y114" s="4">
        <v>1442314</v>
      </c>
      <c r="Z114" s="4">
        <v>0</v>
      </c>
      <c r="AA114" s="4">
        <v>0</v>
      </c>
      <c r="AB114" s="4">
        <v>202805</v>
      </c>
      <c r="AC114" s="4">
        <v>0</v>
      </c>
      <c r="AD114" s="4">
        <v>251074</v>
      </c>
      <c r="AE114" s="3" t="s">
        <v>22</v>
      </c>
      <c r="AF114" s="3" t="s">
        <v>27</v>
      </c>
      <c r="AG114" s="3" t="s">
        <v>24</v>
      </c>
      <c r="AH114" s="4">
        <v>3532870</v>
      </c>
      <c r="AI114" s="4">
        <v>2691649</v>
      </c>
      <c r="AJ114" s="4">
        <v>350579</v>
      </c>
      <c r="AK114" s="2" t="s">
        <v>87</v>
      </c>
    </row>
    <row r="115" spans="1:37" ht="15" customHeight="1">
      <c r="A115" s="19" t="s">
        <v>190</v>
      </c>
      <c r="B115" s="17">
        <v>0.66854156157276612</v>
      </c>
      <c r="C115" s="17">
        <v>1.5632906597585778</v>
      </c>
      <c r="D115" s="17">
        <v>0.92176383933318073</v>
      </c>
      <c r="E115" s="17">
        <v>7.9768084043406837E-2</v>
      </c>
      <c r="F115" s="17">
        <v>6.6829573749891943E-2</v>
      </c>
      <c r="G115" s="17">
        <v>0.75530586766541818</v>
      </c>
      <c r="H115" s="17">
        <v>0.41238054058372681</v>
      </c>
      <c r="I115" s="4">
        <v>1461032</v>
      </c>
      <c r="J115" s="4">
        <v>6996135</v>
      </c>
      <c r="K115" s="4">
        <v>7589943</v>
      </c>
      <c r="L115" s="4">
        <v>18315997150000</v>
      </c>
      <c r="M115" s="4">
        <v>10434647025000</v>
      </c>
      <c r="N115" s="4">
        <v>7114485</v>
      </c>
      <c r="O115" s="1" t="s">
        <v>486</v>
      </c>
      <c r="P115" s="4">
        <v>7553160806047</v>
      </c>
      <c r="Q115" s="4">
        <v>925318</v>
      </c>
      <c r="R115" s="4">
        <v>14709841</v>
      </c>
      <c r="S115" s="4">
        <v>0</v>
      </c>
      <c r="T115" s="4">
        <v>0</v>
      </c>
      <c r="U115" s="4">
        <v>286116</v>
      </c>
      <c r="V115" s="4">
        <v>1826742</v>
      </c>
      <c r="W115" s="16">
        <v>17748017</v>
      </c>
      <c r="X115" s="16">
        <v>11865287</v>
      </c>
      <c r="Y115" s="4">
        <v>9924990</v>
      </c>
      <c r="Z115" s="4">
        <v>0</v>
      </c>
      <c r="AA115" s="4">
        <v>255515</v>
      </c>
      <c r="AB115" s="4">
        <v>1684782</v>
      </c>
      <c r="AC115" s="4">
        <v>0</v>
      </c>
      <c r="AD115" s="4">
        <v>0</v>
      </c>
      <c r="AE115" s="3" t="s">
        <v>22</v>
      </c>
      <c r="AF115" s="3" t="s">
        <v>53</v>
      </c>
      <c r="AG115" s="3" t="s">
        <v>24</v>
      </c>
      <c r="AH115" s="4">
        <v>7589943</v>
      </c>
      <c r="AI115" s="4">
        <v>6996135</v>
      </c>
      <c r="AJ115" s="4">
        <v>1461032</v>
      </c>
      <c r="AK115" s="2" t="s">
        <v>191</v>
      </c>
    </row>
    <row r="116" spans="1:37" ht="15" customHeight="1">
      <c r="A116" s="19" t="s">
        <v>406</v>
      </c>
      <c r="B116" s="17">
        <v>0.67165226017608448</v>
      </c>
      <c r="C116" s="17">
        <v>0.26357337118808438</v>
      </c>
      <c r="D116" s="17">
        <v>0.88143781860686188</v>
      </c>
      <c r="E116" s="17">
        <v>6.1031239567728032E-2</v>
      </c>
      <c r="F116" s="17">
        <v>0.80044620811599643</v>
      </c>
      <c r="G116" s="17">
        <v>1.6848666666666667</v>
      </c>
      <c r="H116" s="17">
        <v>0.69077480866226892</v>
      </c>
      <c r="I116" s="4">
        <v>221212</v>
      </c>
      <c r="J116" s="4">
        <v>1793235</v>
      </c>
      <c r="K116" s="4">
        <v>2034443</v>
      </c>
      <c r="L116" s="4">
        <v>3624570000000</v>
      </c>
      <c r="M116" s="4">
        <v>1350000000000</v>
      </c>
      <c r="N116" s="4">
        <v>1129966</v>
      </c>
      <c r="O116" s="1" t="s">
        <v>486</v>
      </c>
      <c r="P116" s="4">
        <v>2503761648233</v>
      </c>
      <c r="Q116" s="4">
        <v>8347</v>
      </c>
      <c r="R116" s="4">
        <v>123804</v>
      </c>
      <c r="S116" s="4">
        <v>0</v>
      </c>
      <c r="T116" s="4">
        <v>0</v>
      </c>
      <c r="U116" s="4">
        <v>13012</v>
      </c>
      <c r="V116" s="4">
        <v>653204</v>
      </c>
      <c r="W116" s="16">
        <v>798367</v>
      </c>
      <c r="X116" s="16">
        <v>536225</v>
      </c>
      <c r="Y116" s="4">
        <v>352039</v>
      </c>
      <c r="Z116" s="4">
        <v>0</v>
      </c>
      <c r="AA116" s="4">
        <v>11137</v>
      </c>
      <c r="AB116" s="4">
        <v>22730</v>
      </c>
      <c r="AC116" s="4">
        <v>150319</v>
      </c>
      <c r="AD116" s="4">
        <v>0</v>
      </c>
      <c r="AE116" s="3" t="s">
        <v>22</v>
      </c>
      <c r="AF116" s="3" t="s">
        <v>53</v>
      </c>
      <c r="AG116" s="3" t="s">
        <v>24</v>
      </c>
      <c r="AH116" s="4">
        <v>2034443</v>
      </c>
      <c r="AI116" s="4">
        <v>1793235</v>
      </c>
      <c r="AJ116" s="4">
        <v>221212</v>
      </c>
      <c r="AK116" s="2" t="s">
        <v>407</v>
      </c>
    </row>
    <row r="117" spans="1:37" ht="15" customHeight="1">
      <c r="A117" s="19" t="s">
        <v>459</v>
      </c>
      <c r="B117" s="17">
        <v>0.67832758954061034</v>
      </c>
      <c r="C117" s="17">
        <v>0.41807964682334869</v>
      </c>
      <c r="D117" s="17">
        <v>0.65732298623650176</v>
      </c>
      <c r="E117" s="17">
        <v>0.12106446309034614</v>
      </c>
      <c r="F117" s="17">
        <v>0.62469865622124654</v>
      </c>
      <c r="G117" s="17">
        <v>1.7609216780326513</v>
      </c>
      <c r="H117" s="17">
        <v>7.1752449020441464E-2</v>
      </c>
      <c r="I117" s="4">
        <v>6469733.333333334</v>
      </c>
      <c r="J117" s="4">
        <v>14065110.666666666</v>
      </c>
      <c r="K117" s="4">
        <v>21397564</v>
      </c>
      <c r="L117" s="4">
        <v>53440400000000</v>
      </c>
      <c r="M117" s="4">
        <v>19356000000000</v>
      </c>
      <c r="N117" s="4">
        <v>13170174</v>
      </c>
      <c r="O117" s="1" t="s">
        <v>486</v>
      </c>
      <c r="P117" s="4">
        <v>3834479576632</v>
      </c>
      <c r="Q117" s="4">
        <v>930619</v>
      </c>
      <c r="R117" s="4">
        <v>2747747</v>
      </c>
      <c r="S117" s="4">
        <v>959165</v>
      </c>
      <c r="T117" s="4">
        <v>3535910</v>
      </c>
      <c r="U117" s="4">
        <v>0</v>
      </c>
      <c r="V117" s="4">
        <v>5014709</v>
      </c>
      <c r="W117" s="16">
        <v>13188150</v>
      </c>
      <c r="X117" s="16">
        <v>8945886</v>
      </c>
      <c r="Y117" s="4">
        <v>451365</v>
      </c>
      <c r="Z117" s="4">
        <v>2916659</v>
      </c>
      <c r="AA117" s="4">
        <v>163312</v>
      </c>
      <c r="AB117" s="4">
        <v>4699394</v>
      </c>
      <c r="AC117" s="4">
        <v>715156</v>
      </c>
      <c r="AD117" s="4">
        <v>0</v>
      </c>
      <c r="AE117" s="3" t="s">
        <v>22</v>
      </c>
      <c r="AF117" s="3" t="s">
        <v>33</v>
      </c>
      <c r="AG117" s="3" t="s">
        <v>34</v>
      </c>
      <c r="AH117" s="4">
        <v>16048173</v>
      </c>
      <c r="AI117" s="4">
        <v>10548833</v>
      </c>
      <c r="AJ117" s="4">
        <v>4852300</v>
      </c>
      <c r="AK117" s="2" t="s">
        <v>460</v>
      </c>
    </row>
    <row r="118" spans="1:37" ht="15" customHeight="1">
      <c r="A118" s="19" t="s">
        <v>443</v>
      </c>
      <c r="B118" s="17">
        <v>0.68196095444685467</v>
      </c>
      <c r="C118" s="17">
        <v>0.22363592217048536</v>
      </c>
      <c r="D118" s="17">
        <v>0.46683292149012207</v>
      </c>
      <c r="E118" s="17">
        <v>9.0713497352501504E-2</v>
      </c>
      <c r="F118" s="17">
        <v>2.819735481938769</v>
      </c>
      <c r="G118" s="17">
        <v>4.6337662337662335</v>
      </c>
      <c r="H118" s="17">
        <v>1.1050997625533707</v>
      </c>
      <c r="I118" s="4">
        <v>199118.66666666669</v>
      </c>
      <c r="J118" s="4">
        <v>246100</v>
      </c>
      <c r="K118" s="4">
        <v>527169.33333333337</v>
      </c>
      <c r="L118" s="4">
        <v>2195028000000</v>
      </c>
      <c r="M118" s="4">
        <v>389620000000</v>
      </c>
      <c r="N118" s="4">
        <v>138012</v>
      </c>
      <c r="O118" s="1" t="s">
        <v>486</v>
      </c>
      <c r="P118" s="4">
        <v>2425724921598</v>
      </c>
      <c r="Q118" s="4">
        <v>13254</v>
      </c>
      <c r="R118" s="4">
        <v>62937</v>
      </c>
      <c r="S118" s="4">
        <v>15081</v>
      </c>
      <c r="T118" s="4">
        <v>1351</v>
      </c>
      <c r="U118" s="4">
        <v>0</v>
      </c>
      <c r="V118" s="4">
        <v>80252</v>
      </c>
      <c r="W118" s="16">
        <v>172875</v>
      </c>
      <c r="X118" s="16">
        <v>117894</v>
      </c>
      <c r="Y118" s="4">
        <v>4769</v>
      </c>
      <c r="Z118" s="4">
        <v>102236</v>
      </c>
      <c r="AA118" s="4">
        <v>394</v>
      </c>
      <c r="AB118" s="4">
        <v>0</v>
      </c>
      <c r="AC118" s="4">
        <v>10495</v>
      </c>
      <c r="AD118" s="4">
        <v>0</v>
      </c>
      <c r="AE118" s="3" t="s">
        <v>22</v>
      </c>
      <c r="AF118" s="3" t="s">
        <v>33</v>
      </c>
      <c r="AG118" s="3" t="s">
        <v>34</v>
      </c>
      <c r="AH118" s="4">
        <v>395377</v>
      </c>
      <c r="AI118" s="4">
        <v>184575</v>
      </c>
      <c r="AJ118" s="4">
        <v>149339</v>
      </c>
      <c r="AK118" s="2" t="s">
        <v>444</v>
      </c>
    </row>
    <row r="119" spans="1:37" ht="15" customHeight="1">
      <c r="A119" s="19" t="s">
        <v>161</v>
      </c>
      <c r="B119" s="17">
        <v>0.70004581270659305</v>
      </c>
      <c r="C119" s="17">
        <v>0.23050514744718137</v>
      </c>
      <c r="D119" s="17">
        <v>0.82293035089428035</v>
      </c>
      <c r="E119" s="17">
        <v>0.22806440957886046</v>
      </c>
      <c r="F119" s="17">
        <v>0.92229074963629565</v>
      </c>
      <c r="G119" s="17">
        <v>2.5617647058823527</v>
      </c>
      <c r="H119" s="17">
        <v>1.3852181544768787</v>
      </c>
      <c r="I119" s="4">
        <v>552372</v>
      </c>
      <c r="J119" s="4">
        <v>4156980</v>
      </c>
      <c r="K119" s="4">
        <v>5051436</v>
      </c>
      <c r="L119" s="4">
        <v>2422000000000</v>
      </c>
      <c r="M119" s="4">
        <v>680000000000</v>
      </c>
      <c r="N119" s="4">
        <v>2627821</v>
      </c>
      <c r="O119" s="1" t="s">
        <v>484</v>
      </c>
      <c r="P119" s="4">
        <v>3354998370143</v>
      </c>
      <c r="Q119" s="4">
        <v>140142</v>
      </c>
      <c r="R119" s="4">
        <v>367097</v>
      </c>
      <c r="S119" s="4">
        <v>163160</v>
      </c>
      <c r="T119" s="4">
        <v>234961</v>
      </c>
      <c r="U119" s="4">
        <v>0</v>
      </c>
      <c r="V119" s="4">
        <v>757934</v>
      </c>
      <c r="W119" s="16">
        <v>1663294</v>
      </c>
      <c r="X119" s="16">
        <v>1164382</v>
      </c>
      <c r="Y119" s="4">
        <v>71003</v>
      </c>
      <c r="Z119" s="4">
        <v>261763</v>
      </c>
      <c r="AA119" s="4">
        <v>831616</v>
      </c>
      <c r="AB119" s="4">
        <v>0</v>
      </c>
      <c r="AC119" s="4">
        <v>0</v>
      </c>
      <c r="AD119" s="4">
        <v>0</v>
      </c>
      <c r="AE119" s="3" t="s">
        <v>71</v>
      </c>
      <c r="AF119" s="3" t="s">
        <v>72</v>
      </c>
      <c r="AG119" s="3" t="s">
        <v>73</v>
      </c>
      <c r="AH119" s="4">
        <v>1262859</v>
      </c>
      <c r="AI119" s="4">
        <v>1039245</v>
      </c>
      <c r="AJ119" s="4">
        <v>138093</v>
      </c>
      <c r="AK119" s="2" t="s">
        <v>162</v>
      </c>
    </row>
    <row r="120" spans="1:37" ht="15" customHeight="1">
      <c r="A120" s="19" t="s">
        <v>383</v>
      </c>
      <c r="B120" s="17">
        <v>0.71013553331658341</v>
      </c>
      <c r="C120" s="17">
        <v>0.43237505285491024</v>
      </c>
      <c r="D120" s="17">
        <v>0.59354690442528313</v>
      </c>
      <c r="E120" s="17">
        <v>0.14479612390440416</v>
      </c>
      <c r="F120" s="17">
        <v>1.2538296110406151</v>
      </c>
      <c r="G120" s="17">
        <v>0.59569131204326065</v>
      </c>
      <c r="H120" s="17">
        <v>0.3100355866759214</v>
      </c>
      <c r="I120" s="4">
        <v>1063904</v>
      </c>
      <c r="J120" s="4">
        <v>2549151</v>
      </c>
      <c r="K120" s="4">
        <v>4294776</v>
      </c>
      <c r="L120" s="4">
        <v>7347600000000</v>
      </c>
      <c r="M120" s="4">
        <v>4604650000000</v>
      </c>
      <c r="N120" s="4">
        <v>1905546</v>
      </c>
      <c r="O120" s="1" t="s">
        <v>486</v>
      </c>
      <c r="P120" s="4">
        <v>2278017476660</v>
      </c>
      <c r="Q120" s="4">
        <v>325067</v>
      </c>
      <c r="R120" s="4">
        <v>1928701</v>
      </c>
      <c r="S120" s="4">
        <v>0</v>
      </c>
      <c r="T120" s="4">
        <v>0</v>
      </c>
      <c r="U120" s="4">
        <v>225990</v>
      </c>
      <c r="V120" s="4">
        <v>135171</v>
      </c>
      <c r="W120" s="16">
        <v>2614929</v>
      </c>
      <c r="X120" s="16">
        <v>1856954</v>
      </c>
      <c r="Y120" s="4">
        <v>881098</v>
      </c>
      <c r="Z120" s="4">
        <v>0</v>
      </c>
      <c r="AA120" s="4">
        <v>243421</v>
      </c>
      <c r="AB120" s="4">
        <v>732435</v>
      </c>
      <c r="AC120" s="4">
        <v>0</v>
      </c>
      <c r="AD120" s="4">
        <v>0</v>
      </c>
      <c r="AE120" s="3" t="s">
        <v>22</v>
      </c>
      <c r="AF120" s="3" t="s">
        <v>53</v>
      </c>
      <c r="AG120" s="3" t="s">
        <v>24</v>
      </c>
      <c r="AH120" s="4">
        <v>4294776</v>
      </c>
      <c r="AI120" s="4">
        <v>2549151</v>
      </c>
      <c r="AJ120" s="4">
        <v>1063904</v>
      </c>
      <c r="AK120" s="2" t="s">
        <v>384</v>
      </c>
    </row>
    <row r="121" spans="1:37" ht="15" customHeight="1">
      <c r="A121" s="19" t="s">
        <v>269</v>
      </c>
      <c r="B121" s="17">
        <v>0.7136186052234903</v>
      </c>
      <c r="C121" s="17">
        <v>0.38727147367032777</v>
      </c>
      <c r="D121" s="17">
        <v>0.69179684174149958</v>
      </c>
      <c r="E121" s="17">
        <v>0.11222694094226941</v>
      </c>
      <c r="F121" s="17">
        <v>0.3832160064842472</v>
      </c>
      <c r="G121" s="17">
        <v>2.2200854700854702</v>
      </c>
      <c r="H121" s="17">
        <v>0.45233255358150853</v>
      </c>
      <c r="I121" s="4">
        <v>253689</v>
      </c>
      <c r="J121" s="4">
        <v>828774</v>
      </c>
      <c r="K121" s="4">
        <v>1198002</v>
      </c>
      <c r="L121" s="4">
        <v>2260500000000</v>
      </c>
      <c r="M121" s="4">
        <v>702000000000</v>
      </c>
      <c r="N121" s="4">
        <v>866099</v>
      </c>
      <c r="O121" s="1" t="s">
        <v>485</v>
      </c>
      <c r="P121" s="4">
        <v>1022497737371</v>
      </c>
      <c r="Q121" s="4">
        <v>6966</v>
      </c>
      <c r="R121" s="4">
        <v>71130</v>
      </c>
      <c r="S121" s="4">
        <v>0</v>
      </c>
      <c r="T121" s="4">
        <v>0</v>
      </c>
      <c r="U121" s="4">
        <v>67047</v>
      </c>
      <c r="V121" s="4">
        <v>504997</v>
      </c>
      <c r="W121" s="16">
        <v>650140</v>
      </c>
      <c r="X121" s="16">
        <v>463952</v>
      </c>
      <c r="Y121" s="4">
        <v>142976</v>
      </c>
      <c r="Z121" s="4">
        <v>0</v>
      </c>
      <c r="AA121" s="4">
        <v>38361</v>
      </c>
      <c r="AB121" s="4">
        <v>282615</v>
      </c>
      <c r="AC121" s="4">
        <v>0</v>
      </c>
      <c r="AD121" s="4">
        <v>0</v>
      </c>
      <c r="AE121" s="3" t="s">
        <v>22</v>
      </c>
      <c r="AF121" s="3" t="s">
        <v>196</v>
      </c>
      <c r="AG121" s="3" t="s">
        <v>24</v>
      </c>
      <c r="AH121" s="4">
        <v>1198002</v>
      </c>
      <c r="AI121" s="4">
        <v>828774</v>
      </c>
      <c r="AJ121" s="4">
        <v>253689</v>
      </c>
      <c r="AK121" s="2" t="s">
        <v>270</v>
      </c>
    </row>
    <row r="122" spans="1:37" ht="15" customHeight="1">
      <c r="A122" s="19" t="s">
        <v>57</v>
      </c>
      <c r="B122" s="17">
        <v>0.7170791261450592</v>
      </c>
      <c r="C122" s="17">
        <v>1.4283162404763663</v>
      </c>
      <c r="D122" s="17">
        <v>0.78001673490636869</v>
      </c>
      <c r="E122" s="17">
        <v>3.4279737199919454E-2</v>
      </c>
      <c r="F122" s="17">
        <v>1.2076062837816481</v>
      </c>
      <c r="G122" s="17">
        <v>8.3514603384308508</v>
      </c>
      <c r="H122" s="17">
        <v>0.58317487572739157</v>
      </c>
      <c r="I122" s="4">
        <v>361598</v>
      </c>
      <c r="J122" s="4">
        <v>1361949</v>
      </c>
      <c r="K122" s="4">
        <v>1746051</v>
      </c>
      <c r="L122" s="4">
        <v>10548447261750</v>
      </c>
      <c r="M122" s="4">
        <v>1128000000000</v>
      </c>
      <c r="N122" s="4">
        <v>790925</v>
      </c>
      <c r="O122" s="1" t="s">
        <v>486</v>
      </c>
      <c r="P122" s="4">
        <v>6151589420988</v>
      </c>
      <c r="Q122" s="4">
        <v>41076</v>
      </c>
      <c r="R122" s="4">
        <v>655925</v>
      </c>
      <c r="S122" s="4">
        <v>0</v>
      </c>
      <c r="T122" s="4">
        <v>0</v>
      </c>
      <c r="U122" s="4">
        <v>234434</v>
      </c>
      <c r="V122" s="4">
        <v>2546442</v>
      </c>
      <c r="W122" s="16">
        <v>3477877</v>
      </c>
      <c r="X122" s="16">
        <v>2493913</v>
      </c>
      <c r="Y122" s="4">
        <v>1929516</v>
      </c>
      <c r="Z122" s="4">
        <v>0</v>
      </c>
      <c r="AA122" s="4">
        <v>248844</v>
      </c>
      <c r="AB122" s="4">
        <v>279693</v>
      </c>
      <c r="AC122" s="4">
        <v>0</v>
      </c>
      <c r="AD122" s="4">
        <v>35860</v>
      </c>
      <c r="AE122" s="3" t="s">
        <v>22</v>
      </c>
      <c r="AF122" s="3" t="s">
        <v>59</v>
      </c>
      <c r="AG122" s="3" t="s">
        <v>24</v>
      </c>
      <c r="AH122" s="4">
        <v>1746051</v>
      </c>
      <c r="AI122" s="4">
        <v>1361949</v>
      </c>
      <c r="AJ122" s="4">
        <v>361598</v>
      </c>
      <c r="AK122" s="2" t="s">
        <v>58</v>
      </c>
    </row>
    <row r="123" spans="1:37" ht="15" customHeight="1">
      <c r="A123" s="19" t="s">
        <v>469</v>
      </c>
      <c r="B123" s="17">
        <v>0.72392626543516858</v>
      </c>
      <c r="C123" s="17">
        <v>1.06050972576642</v>
      </c>
      <c r="D123" s="17">
        <v>0.58124714953359635</v>
      </c>
      <c r="E123" s="17">
        <v>0.14462924959821979</v>
      </c>
      <c r="F123" s="17">
        <v>1.2561564043041356</v>
      </c>
      <c r="G123" s="17">
        <v>1.4044349325248202</v>
      </c>
      <c r="H123" s="17">
        <v>0.32543511092718508</v>
      </c>
      <c r="I123" s="4">
        <v>584953</v>
      </c>
      <c r="J123" s="4">
        <v>1164853</v>
      </c>
      <c r="K123" s="4">
        <v>2004058</v>
      </c>
      <c r="L123" s="5">
        <v>4044500000000</v>
      </c>
      <c r="M123" s="4">
        <v>1682100000000</v>
      </c>
      <c r="N123" s="4">
        <v>888262</v>
      </c>
      <c r="O123" s="1" t="s">
        <v>486</v>
      </c>
      <c r="P123" s="4">
        <v>1316222306145</v>
      </c>
      <c r="Q123" s="4">
        <v>29405</v>
      </c>
      <c r="R123" s="4">
        <v>1482076</v>
      </c>
      <c r="S123" s="4">
        <v>0</v>
      </c>
      <c r="T123" s="4">
        <v>477326</v>
      </c>
      <c r="U123" s="4">
        <v>0</v>
      </c>
      <c r="V123" s="4">
        <v>947021</v>
      </c>
      <c r="W123" s="16">
        <v>2935828</v>
      </c>
      <c r="X123" s="16">
        <v>2125323</v>
      </c>
      <c r="Y123" s="4">
        <v>345491</v>
      </c>
      <c r="Z123" s="4">
        <v>0</v>
      </c>
      <c r="AA123" s="4">
        <v>1269420</v>
      </c>
      <c r="AB123" s="4">
        <v>484138</v>
      </c>
      <c r="AC123" s="4">
        <v>0</v>
      </c>
      <c r="AD123" s="4">
        <v>26274</v>
      </c>
      <c r="AE123" s="1" t="s">
        <v>22</v>
      </c>
      <c r="AF123" s="1" t="s">
        <v>391</v>
      </c>
      <c r="AG123" s="1" t="s">
        <v>24</v>
      </c>
      <c r="AH123" s="5">
        <v>2004058</v>
      </c>
      <c r="AI123" s="5">
        <v>1164853</v>
      </c>
      <c r="AJ123" s="5">
        <v>584953</v>
      </c>
      <c r="AK123" s="1" t="s">
        <v>470</v>
      </c>
    </row>
    <row r="124" spans="1:37" ht="15" customHeight="1">
      <c r="A124" s="19" t="s">
        <v>280</v>
      </c>
      <c r="B124" s="17">
        <v>0.72595900908706967</v>
      </c>
      <c r="C124" s="17">
        <v>0.49175269181511072</v>
      </c>
      <c r="D124" s="17">
        <v>0.46672749229253097</v>
      </c>
      <c r="E124" s="17">
        <v>0.26947154471544715</v>
      </c>
      <c r="F124" s="17">
        <v>0.56749854008968803</v>
      </c>
      <c r="G124" s="17">
        <v>0.46530652269136602</v>
      </c>
      <c r="H124" s="17">
        <v>7.9757105013550139E-4</v>
      </c>
      <c r="I124" s="4">
        <v>636384</v>
      </c>
      <c r="J124" s="4">
        <v>663988</v>
      </c>
      <c r="K124" s="4">
        <v>1422646</v>
      </c>
      <c r="L124" s="4">
        <v>2361600000000</v>
      </c>
      <c r="M124" s="4">
        <v>1611676440000</v>
      </c>
      <c r="N124" s="4">
        <v>907590</v>
      </c>
      <c r="O124" s="1" t="s">
        <v>485</v>
      </c>
      <c r="P124" s="4">
        <v>1883543792</v>
      </c>
      <c r="Q124" s="4">
        <v>146699</v>
      </c>
      <c r="R124" s="4">
        <v>269272</v>
      </c>
      <c r="S124" s="4">
        <v>0</v>
      </c>
      <c r="T124" s="4">
        <v>64763</v>
      </c>
      <c r="U124" s="4">
        <v>0</v>
      </c>
      <c r="V124" s="4">
        <v>482943</v>
      </c>
      <c r="W124" s="16">
        <v>963677</v>
      </c>
      <c r="X124" s="16">
        <v>699590</v>
      </c>
      <c r="Y124" s="4">
        <v>107162</v>
      </c>
      <c r="Z124" s="4">
        <v>0</v>
      </c>
      <c r="AA124" s="4">
        <v>53215</v>
      </c>
      <c r="AB124" s="4">
        <v>125551</v>
      </c>
      <c r="AC124" s="4">
        <v>0</v>
      </c>
      <c r="AD124" s="4">
        <v>413662</v>
      </c>
      <c r="AE124" s="3" t="s">
        <v>22</v>
      </c>
      <c r="AF124" s="3" t="s">
        <v>53</v>
      </c>
      <c r="AG124" s="3" t="s">
        <v>24</v>
      </c>
      <c r="AH124" s="4">
        <v>1422646</v>
      </c>
      <c r="AI124" s="4">
        <v>663988</v>
      </c>
      <c r="AJ124" s="4">
        <v>636384</v>
      </c>
      <c r="AK124" s="2" t="s">
        <v>281</v>
      </c>
    </row>
    <row r="125" spans="1:37" ht="15" customHeight="1">
      <c r="A125" s="19" t="s">
        <v>74</v>
      </c>
      <c r="B125" s="17">
        <v>0.72644234283665965</v>
      </c>
      <c r="C125" s="17">
        <v>0.20147092032086455</v>
      </c>
      <c r="D125" s="17">
        <v>0.79695818382089012</v>
      </c>
      <c r="E125" s="17">
        <v>0.12410201918897189</v>
      </c>
      <c r="F125" s="17">
        <v>2.5910718828121575</v>
      </c>
      <c r="G125" s="17">
        <v>5.8565413533834584E-2</v>
      </c>
      <c r="H125" s="17">
        <v>4.9140883438559206E-2</v>
      </c>
      <c r="I125" s="4">
        <v>2184028</v>
      </c>
      <c r="J125" s="4">
        <v>13050992</v>
      </c>
      <c r="K125" s="4">
        <v>16376006</v>
      </c>
      <c r="L125" s="4">
        <v>17598650000000</v>
      </c>
      <c r="M125" s="4">
        <v>16625000000000</v>
      </c>
      <c r="N125" s="4">
        <v>4560200</v>
      </c>
      <c r="O125" s="1" t="s">
        <v>485</v>
      </c>
      <c r="P125" s="4">
        <v>864813208326</v>
      </c>
      <c r="Q125" s="4">
        <v>321034</v>
      </c>
      <c r="R125" s="4">
        <v>3540654</v>
      </c>
      <c r="S125" s="4">
        <v>0</v>
      </c>
      <c r="T125" s="4">
        <v>0</v>
      </c>
      <c r="U125" s="4">
        <v>302584</v>
      </c>
      <c r="V125" s="4">
        <v>377436</v>
      </c>
      <c r="W125" s="16">
        <v>4541708</v>
      </c>
      <c r="X125" s="16">
        <v>3299289</v>
      </c>
      <c r="Y125" s="4">
        <v>2224289</v>
      </c>
      <c r="Z125" s="4">
        <v>0</v>
      </c>
      <c r="AA125" s="4">
        <v>2632</v>
      </c>
      <c r="AB125" s="4">
        <v>765061</v>
      </c>
      <c r="AC125" s="4">
        <v>0</v>
      </c>
      <c r="AD125" s="4">
        <v>307307</v>
      </c>
      <c r="AE125" s="3" t="s">
        <v>22</v>
      </c>
      <c r="AF125" s="3" t="s">
        <v>76</v>
      </c>
      <c r="AG125" s="3" t="s">
        <v>24</v>
      </c>
      <c r="AH125" s="4">
        <v>16376006</v>
      </c>
      <c r="AI125" s="4">
        <v>13050992</v>
      </c>
      <c r="AJ125" s="4">
        <v>2184028</v>
      </c>
      <c r="AK125" s="2" t="s">
        <v>75</v>
      </c>
    </row>
    <row r="126" spans="1:37" ht="15" customHeight="1">
      <c r="A126" s="19" t="s">
        <v>353</v>
      </c>
      <c r="B126" s="17">
        <v>0.73012869234587685</v>
      </c>
      <c r="C126" s="17">
        <v>0.43740024803323968</v>
      </c>
      <c r="D126" s="17">
        <v>0.65319673043890769</v>
      </c>
      <c r="E126" s="17">
        <v>0.17705093974220185</v>
      </c>
      <c r="F126" s="17">
        <v>1.4353149426937368</v>
      </c>
      <c r="G126" s="17">
        <v>3.6056104288146233</v>
      </c>
      <c r="H126" s="17">
        <v>0.14376983303829607</v>
      </c>
      <c r="I126" s="4">
        <v>31142493.333333336</v>
      </c>
      <c r="J126" s="4">
        <v>66754080</v>
      </c>
      <c r="K126" s="4">
        <v>102195980</v>
      </c>
      <c r="L126" s="4">
        <v>175895668098000</v>
      </c>
      <c r="M126" s="4">
        <v>38191608000000</v>
      </c>
      <c r="N126" s="4">
        <v>41964174</v>
      </c>
      <c r="O126" s="1" t="s">
        <v>486</v>
      </c>
      <c r="P126" s="4">
        <v>25288490834609</v>
      </c>
      <c r="Q126" s="4">
        <v>3751016</v>
      </c>
      <c r="R126" s="4">
        <v>10863410</v>
      </c>
      <c r="S126" s="4">
        <v>4516094</v>
      </c>
      <c r="T126" s="4">
        <v>17688692</v>
      </c>
      <c r="U126" s="4">
        <v>0</v>
      </c>
      <c r="V126" s="4">
        <v>24403621</v>
      </c>
      <c r="W126" s="16">
        <v>61222833</v>
      </c>
      <c r="X126" s="16">
        <v>44700547</v>
      </c>
      <c r="Y126" s="4">
        <v>12719973</v>
      </c>
      <c r="Z126" s="4">
        <v>19394331</v>
      </c>
      <c r="AA126" s="4">
        <v>2031184</v>
      </c>
      <c r="AB126" s="4">
        <v>10555059</v>
      </c>
      <c r="AC126" s="4">
        <v>0</v>
      </c>
      <c r="AD126" s="4">
        <v>0</v>
      </c>
      <c r="AE126" s="3" t="s">
        <v>22</v>
      </c>
      <c r="AF126" s="3" t="s">
        <v>132</v>
      </c>
      <c r="AG126" s="3" t="s">
        <v>34</v>
      </c>
      <c r="AH126" s="4">
        <v>76646985</v>
      </c>
      <c r="AI126" s="4">
        <v>50065560</v>
      </c>
      <c r="AJ126" s="4">
        <v>23356870</v>
      </c>
      <c r="AK126" s="2" t="s">
        <v>354</v>
      </c>
    </row>
    <row r="127" spans="1:37" ht="15" customHeight="1">
      <c r="A127" s="19" t="s">
        <v>385</v>
      </c>
      <c r="B127" s="17">
        <v>0.74066665870189685</v>
      </c>
      <c r="C127" s="17">
        <v>0.80992193899765685</v>
      </c>
      <c r="D127" s="17">
        <v>0.54009758594906043</v>
      </c>
      <c r="E127" s="17">
        <v>0.13979354253308129</v>
      </c>
      <c r="F127" s="17">
        <v>0.41405878136945623</v>
      </c>
      <c r="G127" s="17">
        <v>0.94508177432639129</v>
      </c>
      <c r="H127" s="17">
        <v>4.8072156621429114E-2</v>
      </c>
      <c r="I127" s="4">
        <v>1155481</v>
      </c>
      <c r="J127" s="4">
        <v>2645863</v>
      </c>
      <c r="K127" s="4">
        <v>4898861</v>
      </c>
      <c r="L127" s="4">
        <v>8265625000000</v>
      </c>
      <c r="M127" s="4">
        <v>4249500000000</v>
      </c>
      <c r="N127" s="4">
        <v>3464397</v>
      </c>
      <c r="O127" s="1" t="s">
        <v>486</v>
      </c>
      <c r="P127" s="4">
        <v>397346419574</v>
      </c>
      <c r="Q127" s="4">
        <v>194732</v>
      </c>
      <c r="R127" s="4">
        <v>3575814</v>
      </c>
      <c r="S127" s="4">
        <v>0</v>
      </c>
      <c r="T127" s="4">
        <v>0</v>
      </c>
      <c r="U127" s="4">
        <v>521214</v>
      </c>
      <c r="V127" s="4">
        <v>1065164</v>
      </c>
      <c r="W127" s="16">
        <v>5356924</v>
      </c>
      <c r="X127" s="16">
        <v>3967695</v>
      </c>
      <c r="Y127" s="4">
        <v>896681</v>
      </c>
      <c r="Z127" s="4">
        <v>0</v>
      </c>
      <c r="AA127" s="4">
        <v>0</v>
      </c>
      <c r="AB127" s="4">
        <v>3003386</v>
      </c>
      <c r="AC127" s="4">
        <v>0</v>
      </c>
      <c r="AD127" s="4">
        <v>67628</v>
      </c>
      <c r="AE127" s="3" t="s">
        <v>22</v>
      </c>
      <c r="AF127" s="3" t="s">
        <v>37</v>
      </c>
      <c r="AG127" s="3" t="s">
        <v>24</v>
      </c>
      <c r="AH127" s="4">
        <v>4898861</v>
      </c>
      <c r="AI127" s="4">
        <v>2645863</v>
      </c>
      <c r="AJ127" s="4">
        <v>1155481</v>
      </c>
      <c r="AK127" s="2" t="s">
        <v>386</v>
      </c>
    </row>
    <row r="128" spans="1:37" ht="15" customHeight="1">
      <c r="A128" s="19" t="s">
        <v>463</v>
      </c>
      <c r="B128" s="17">
        <v>0.74106622386612475</v>
      </c>
      <c r="C128" s="17">
        <v>0.19190042705612442</v>
      </c>
      <c r="D128" s="17">
        <v>0.91475966975362943</v>
      </c>
      <c r="E128" s="17">
        <v>2.5930078531554546E-2</v>
      </c>
      <c r="F128" s="17">
        <v>0.56528314241560629</v>
      </c>
      <c r="G128" s="17">
        <v>1.7236180904522613</v>
      </c>
      <c r="H128" s="17">
        <v>0.14175649701562351</v>
      </c>
      <c r="I128" s="4">
        <v>438488</v>
      </c>
      <c r="J128" s="4">
        <v>19767779</v>
      </c>
      <c r="K128" s="4">
        <v>21609806</v>
      </c>
      <c r="L128" s="4">
        <v>16910400000000</v>
      </c>
      <c r="M128" s="4">
        <v>6208800000000</v>
      </c>
      <c r="N128" s="4">
        <v>13805685</v>
      </c>
      <c r="O128" s="1" t="s">
        <v>486</v>
      </c>
      <c r="P128" s="4">
        <v>2397159067133</v>
      </c>
      <c r="Q128" s="4">
        <v>667791</v>
      </c>
      <c r="R128" s="4">
        <v>2526049</v>
      </c>
      <c r="S128" s="4">
        <v>0</v>
      </c>
      <c r="T128" s="4">
        <v>0</v>
      </c>
      <c r="U128" s="4">
        <v>738508</v>
      </c>
      <c r="V128" s="4">
        <v>1663550</v>
      </c>
      <c r="W128" s="16">
        <v>5595898</v>
      </c>
      <c r="X128" s="16">
        <v>4146931</v>
      </c>
      <c r="Y128" s="4">
        <v>924851</v>
      </c>
      <c r="Z128" s="4">
        <v>0</v>
      </c>
      <c r="AA128" s="4">
        <v>2618488</v>
      </c>
      <c r="AB128" s="4">
        <v>603592</v>
      </c>
      <c r="AC128" s="4">
        <v>0</v>
      </c>
      <c r="AD128" s="4">
        <v>0</v>
      </c>
      <c r="AE128" s="3" t="s">
        <v>22</v>
      </c>
      <c r="AF128" s="3" t="s">
        <v>48</v>
      </c>
      <c r="AG128" s="3" t="s">
        <v>24</v>
      </c>
      <c r="AH128" s="4">
        <v>21609806</v>
      </c>
      <c r="AI128" s="4">
        <v>19767779</v>
      </c>
      <c r="AJ128" s="4">
        <v>438488</v>
      </c>
      <c r="AK128" s="2" t="s">
        <v>464</v>
      </c>
    </row>
    <row r="129" spans="1:37" ht="15" customHeight="1">
      <c r="A129" s="19" t="s">
        <v>299</v>
      </c>
      <c r="B129" s="17">
        <v>0.74962490393203007</v>
      </c>
      <c r="C129" s="17">
        <v>0.36622646389518593</v>
      </c>
      <c r="D129" s="17">
        <v>0.6692871627569329</v>
      </c>
      <c r="E129" s="17">
        <v>0.16231355774595499</v>
      </c>
      <c r="F129" s="17">
        <v>2.3796672420758807</v>
      </c>
      <c r="G129" s="17">
        <v>3.2238805970149254</v>
      </c>
      <c r="H129" s="17">
        <v>0.79989577194408279</v>
      </c>
      <c r="I129" s="4">
        <v>261828</v>
      </c>
      <c r="J129" s="4">
        <v>1231732</v>
      </c>
      <c r="K129" s="4">
        <v>1840364</v>
      </c>
      <c r="L129" s="4">
        <v>1613100000000</v>
      </c>
      <c r="M129" s="4">
        <v>381900000000</v>
      </c>
      <c r="N129" s="4">
        <v>544540</v>
      </c>
      <c r="O129" s="1" t="s">
        <v>484</v>
      </c>
      <c r="P129" s="4">
        <v>1290311869723</v>
      </c>
      <c r="Q129" s="4">
        <v>56944</v>
      </c>
      <c r="R129" s="4">
        <v>482079</v>
      </c>
      <c r="S129" s="4">
        <v>14905</v>
      </c>
      <c r="T129" s="4">
        <v>96439</v>
      </c>
      <c r="U129" s="4">
        <v>0</v>
      </c>
      <c r="V129" s="4">
        <v>248736</v>
      </c>
      <c r="W129" s="16">
        <v>899103</v>
      </c>
      <c r="X129" s="16">
        <v>673990</v>
      </c>
      <c r="Y129" s="4">
        <v>248268</v>
      </c>
      <c r="Z129" s="4">
        <v>136560</v>
      </c>
      <c r="AA129" s="4">
        <v>56946</v>
      </c>
      <c r="AB129" s="4">
        <v>215341</v>
      </c>
      <c r="AC129" s="4">
        <v>0</v>
      </c>
      <c r="AD129" s="4">
        <v>16875</v>
      </c>
      <c r="AE129" s="3" t="s">
        <v>71</v>
      </c>
      <c r="AF129" s="3" t="s">
        <v>41</v>
      </c>
      <c r="AG129" s="3" t="s">
        <v>73</v>
      </c>
      <c r="AH129" s="4">
        <v>460091</v>
      </c>
      <c r="AI129" s="4">
        <v>307933</v>
      </c>
      <c r="AJ129" s="4">
        <v>65457</v>
      </c>
      <c r="AK129" s="2" t="s">
        <v>300</v>
      </c>
    </row>
    <row r="130" spans="1:37" ht="15" customHeight="1">
      <c r="A130" s="19" t="s">
        <v>100</v>
      </c>
      <c r="B130" s="17">
        <v>0.75274900348122653</v>
      </c>
      <c r="C130" s="17">
        <v>0.21072540133296672</v>
      </c>
      <c r="D130" s="17">
        <v>0.87887692990525867</v>
      </c>
      <c r="E130" s="17">
        <v>0.18201449836085679</v>
      </c>
      <c r="F130" s="17">
        <v>2.1161112756328384</v>
      </c>
      <c r="G130" s="17">
        <v>4.2539356605065022</v>
      </c>
      <c r="H130" s="17">
        <v>0.17914803247888395</v>
      </c>
      <c r="I130" s="4">
        <v>16280398</v>
      </c>
      <c r="J130" s="4">
        <v>150741510</v>
      </c>
      <c r="K130" s="4">
        <v>171516062</v>
      </c>
      <c r="L130" s="4">
        <v>89445610908000</v>
      </c>
      <c r="M130" s="4">
        <v>17024496813000</v>
      </c>
      <c r="N130" s="4">
        <v>55041700</v>
      </c>
      <c r="O130" s="1" t="s">
        <v>486</v>
      </c>
      <c r="P130" s="4">
        <v>16024005208040</v>
      </c>
      <c r="Q130" s="4">
        <v>3324430</v>
      </c>
      <c r="R130" s="4">
        <v>28597673</v>
      </c>
      <c r="S130" s="4">
        <v>0</v>
      </c>
      <c r="T130" s="4">
        <v>0</v>
      </c>
      <c r="U130" s="4">
        <v>371468</v>
      </c>
      <c r="V130" s="4">
        <v>15720828</v>
      </c>
      <c r="W130" s="16">
        <v>48014399</v>
      </c>
      <c r="X130" s="16">
        <v>36142791</v>
      </c>
      <c r="Y130" s="4">
        <v>30505926</v>
      </c>
      <c r="Z130" s="4">
        <v>0</v>
      </c>
      <c r="AA130" s="4">
        <v>2560492</v>
      </c>
      <c r="AB130" s="4">
        <v>300900</v>
      </c>
      <c r="AC130" s="4">
        <v>2775473</v>
      </c>
      <c r="AD130" s="4">
        <v>0</v>
      </c>
      <c r="AE130" s="3" t="s">
        <v>22</v>
      </c>
      <c r="AF130" s="3" t="s">
        <v>53</v>
      </c>
      <c r="AG130" s="3" t="s">
        <v>24</v>
      </c>
      <c r="AH130" s="4">
        <v>171516062</v>
      </c>
      <c r="AI130" s="4">
        <v>150741510</v>
      </c>
      <c r="AJ130" s="4">
        <v>16280398</v>
      </c>
      <c r="AK130" s="2" t="s">
        <v>101</v>
      </c>
    </row>
    <row r="131" spans="1:37" ht="15" customHeight="1">
      <c r="A131" s="19" t="s">
        <v>108</v>
      </c>
      <c r="B131" s="17">
        <v>0.7559453777477444</v>
      </c>
      <c r="C131" s="17">
        <v>0.7864973979480796</v>
      </c>
      <c r="D131" s="17">
        <v>0.67393889583471855</v>
      </c>
      <c r="E131" s="17">
        <v>0.25816062355088548</v>
      </c>
      <c r="F131" s="17">
        <v>1.8500490066382895</v>
      </c>
      <c r="G131" s="17">
        <v>8.9047200234535335</v>
      </c>
      <c r="H131" s="17">
        <v>0.11344679170124809</v>
      </c>
      <c r="I131" s="4">
        <v>2616587</v>
      </c>
      <c r="J131" s="4">
        <v>7419396</v>
      </c>
      <c r="K131" s="4">
        <v>11009004</v>
      </c>
      <c r="L131" s="4">
        <v>10135500000000</v>
      </c>
      <c r="M131" s="4">
        <v>1023300000000</v>
      </c>
      <c r="N131" s="4">
        <v>3862742</v>
      </c>
      <c r="O131" s="1" t="s">
        <v>486</v>
      </c>
      <c r="P131" s="4">
        <v>1149839957288</v>
      </c>
      <c r="Q131" s="4">
        <v>44588</v>
      </c>
      <c r="R131" s="4">
        <v>9898814</v>
      </c>
      <c r="S131" s="4">
        <v>0</v>
      </c>
      <c r="T131" s="4">
        <v>0</v>
      </c>
      <c r="U131" s="4">
        <v>187288</v>
      </c>
      <c r="V131" s="4">
        <v>1323250</v>
      </c>
      <c r="W131" s="16">
        <v>11453940</v>
      </c>
      <c r="X131" s="16">
        <v>8658553</v>
      </c>
      <c r="Y131" s="4">
        <v>4036051</v>
      </c>
      <c r="Z131" s="4">
        <v>0</v>
      </c>
      <c r="AA131" s="4">
        <v>970208</v>
      </c>
      <c r="AB131" s="4">
        <v>3652294</v>
      </c>
      <c r="AC131" s="4">
        <v>0</v>
      </c>
      <c r="AD131" s="4">
        <v>0</v>
      </c>
      <c r="AE131" s="3" t="s">
        <v>22</v>
      </c>
      <c r="AF131" s="3" t="s">
        <v>23</v>
      </c>
      <c r="AG131" s="3" t="s">
        <v>24</v>
      </c>
      <c r="AH131" s="4">
        <v>11009004</v>
      </c>
      <c r="AI131" s="4">
        <v>7419396</v>
      </c>
      <c r="AJ131" s="4">
        <v>2616587</v>
      </c>
      <c r="AK131" s="2" t="s">
        <v>109</v>
      </c>
    </row>
    <row r="132" spans="1:37" ht="15" customHeight="1">
      <c r="A132" s="19" t="s">
        <v>377</v>
      </c>
      <c r="B132" s="17">
        <v>0.7720300059517794</v>
      </c>
      <c r="C132" s="17">
        <v>0.16731688440645626</v>
      </c>
      <c r="D132" s="17">
        <v>0.78742463477476432</v>
      </c>
      <c r="E132" s="17">
        <v>7.1258489448014953E-2</v>
      </c>
      <c r="F132" s="17">
        <v>3.1612088466646746E-2</v>
      </c>
      <c r="G132" s="17">
        <v>2.8436875854094397</v>
      </c>
      <c r="H132" s="17">
        <v>0.3518116713759743</v>
      </c>
      <c r="I132" s="4">
        <v>208445.33333333334</v>
      </c>
      <c r="J132" s="4">
        <v>647086.66666666674</v>
      </c>
      <c r="K132" s="4">
        <v>821776</v>
      </c>
      <c r="L132" s="4">
        <v>2925200000000</v>
      </c>
      <c r="M132" s="4">
        <v>761040000000</v>
      </c>
      <c r="N132" s="4">
        <v>796594</v>
      </c>
      <c r="O132" s="1" t="s">
        <v>490</v>
      </c>
      <c r="P132" s="4">
        <v>1029119501109</v>
      </c>
      <c r="Q132" s="4">
        <v>13726</v>
      </c>
      <c r="R132" s="4">
        <v>58293</v>
      </c>
      <c r="S132" s="4">
        <v>4374</v>
      </c>
      <c r="T132" s="4">
        <v>5611</v>
      </c>
      <c r="U132" s="4">
        <v>0</v>
      </c>
      <c r="V132" s="4">
        <v>96094</v>
      </c>
      <c r="W132" s="16">
        <v>178098</v>
      </c>
      <c r="X132" s="16">
        <v>137497</v>
      </c>
      <c r="Y132" s="4">
        <v>234</v>
      </c>
      <c r="Z132" s="4">
        <v>28162</v>
      </c>
      <c r="AA132" s="4">
        <v>139</v>
      </c>
      <c r="AB132" s="4">
        <v>105404</v>
      </c>
      <c r="AC132" s="4">
        <v>0</v>
      </c>
      <c r="AD132" s="4">
        <v>3558</v>
      </c>
      <c r="AE132" s="3" t="s">
        <v>367</v>
      </c>
      <c r="AF132" s="3" t="s">
        <v>256</v>
      </c>
      <c r="AG132" s="3" t="s">
        <v>34</v>
      </c>
      <c r="AH132" s="4">
        <v>616332</v>
      </c>
      <c r="AI132" s="4">
        <v>485315</v>
      </c>
      <c r="AJ132" s="4">
        <v>156334</v>
      </c>
      <c r="AK132" s="2" t="s">
        <v>378</v>
      </c>
    </row>
    <row r="133" spans="1:37" ht="15" customHeight="1">
      <c r="A133" s="19" t="s">
        <v>192</v>
      </c>
      <c r="B133" s="17">
        <v>0.77519240203593553</v>
      </c>
      <c r="C133" s="17">
        <v>0.54808432302750665</v>
      </c>
      <c r="D133" s="17">
        <v>0.28219471833912035</v>
      </c>
      <c r="E133" s="17">
        <v>0.14484578188066979</v>
      </c>
      <c r="F133" s="17">
        <v>1.1853145886876775</v>
      </c>
      <c r="G133" s="17">
        <v>2.1187526485031283</v>
      </c>
      <c r="H133" s="17">
        <v>0.29644194925420614</v>
      </c>
      <c r="I133" s="4">
        <v>906119</v>
      </c>
      <c r="J133" s="4">
        <v>312411</v>
      </c>
      <c r="K133" s="4">
        <v>1107076</v>
      </c>
      <c r="L133" s="4">
        <v>6255750000000</v>
      </c>
      <c r="M133" s="4">
        <v>2005850000000</v>
      </c>
      <c r="N133" s="4">
        <v>506598</v>
      </c>
      <c r="O133" s="1" t="s">
        <v>486</v>
      </c>
      <c r="P133" s="4">
        <v>1854466724047</v>
      </c>
      <c r="Q133" s="4">
        <v>332974</v>
      </c>
      <c r="R133" s="4">
        <v>275621</v>
      </c>
      <c r="S133" s="4">
        <v>0</v>
      </c>
      <c r="T133" s="4">
        <v>63899</v>
      </c>
      <c r="U133" s="4">
        <v>0</v>
      </c>
      <c r="V133" s="4">
        <v>110242</v>
      </c>
      <c r="W133" s="16">
        <v>782736</v>
      </c>
      <c r="X133" s="16">
        <v>606771</v>
      </c>
      <c r="Y133" s="4">
        <v>220149</v>
      </c>
      <c r="Z133" s="4">
        <v>0</v>
      </c>
      <c r="AA133" s="4">
        <v>226755</v>
      </c>
      <c r="AB133" s="4">
        <v>0</v>
      </c>
      <c r="AC133" s="4">
        <v>0</v>
      </c>
      <c r="AD133" s="4">
        <v>159867</v>
      </c>
      <c r="AE133" s="3" t="s">
        <v>22</v>
      </c>
      <c r="AF133" s="3" t="s">
        <v>23</v>
      </c>
      <c r="AG133" s="3" t="s">
        <v>24</v>
      </c>
      <c r="AH133" s="4">
        <v>1107076</v>
      </c>
      <c r="AI133" s="4">
        <v>312411</v>
      </c>
      <c r="AJ133" s="4">
        <v>906119</v>
      </c>
      <c r="AK133" s="2" t="s">
        <v>193</v>
      </c>
    </row>
    <row r="134" spans="1:37" ht="15" customHeight="1">
      <c r="A134" s="19" t="s">
        <v>147</v>
      </c>
      <c r="B134" s="17">
        <v>0.78227563114579868</v>
      </c>
      <c r="C134" s="17">
        <v>0.25367420694534271</v>
      </c>
      <c r="D134" s="17">
        <v>0.87146226676460115</v>
      </c>
      <c r="E134" s="17">
        <v>6.4008252029323476E-2</v>
      </c>
      <c r="F134" s="17">
        <v>0.96766079111873238</v>
      </c>
      <c r="G134" s="17">
        <v>4.404180004979704</v>
      </c>
      <c r="H134" s="17">
        <v>4.6706582147618449E-2</v>
      </c>
      <c r="I134" s="4">
        <v>275079</v>
      </c>
      <c r="J134" s="4">
        <v>3931914</v>
      </c>
      <c r="K134" s="4">
        <v>4511858</v>
      </c>
      <c r="L134" s="4">
        <v>4297555257000</v>
      </c>
      <c r="M134" s="4">
        <v>795228000000</v>
      </c>
      <c r="N134" s="4">
        <v>2293006</v>
      </c>
      <c r="O134" s="1" t="s">
        <v>485</v>
      </c>
      <c r="P134" s="4">
        <v>200724117645</v>
      </c>
      <c r="Q134" s="4">
        <v>20276</v>
      </c>
      <c r="R134" s="4">
        <v>798236</v>
      </c>
      <c r="S134" s="4">
        <v>0</v>
      </c>
      <c r="T134" s="4">
        <v>0</v>
      </c>
      <c r="U134" s="4">
        <v>18914</v>
      </c>
      <c r="V134" s="4">
        <v>625667</v>
      </c>
      <c r="W134" s="16">
        <v>1463093</v>
      </c>
      <c r="X134" s="16">
        <v>1144542</v>
      </c>
      <c r="Y134" s="4">
        <v>891878</v>
      </c>
      <c r="Z134" s="4">
        <v>0</v>
      </c>
      <c r="AA134" s="4">
        <v>0</v>
      </c>
      <c r="AB134" s="4">
        <v>242153</v>
      </c>
      <c r="AC134" s="4">
        <v>0</v>
      </c>
      <c r="AD134" s="4">
        <v>10511</v>
      </c>
      <c r="AE134" s="3" t="s">
        <v>22</v>
      </c>
      <c r="AF134" s="3" t="s">
        <v>149</v>
      </c>
      <c r="AG134" s="3" t="s">
        <v>24</v>
      </c>
      <c r="AH134" s="4">
        <v>4511858</v>
      </c>
      <c r="AI134" s="4">
        <v>3931914</v>
      </c>
      <c r="AJ134" s="4">
        <v>275079</v>
      </c>
      <c r="AK134" s="2" t="s">
        <v>148</v>
      </c>
    </row>
    <row r="135" spans="1:37" ht="15" customHeight="1">
      <c r="A135" s="19" t="s">
        <v>254</v>
      </c>
      <c r="B135" s="17">
        <v>0.78627847318806987</v>
      </c>
      <c r="C135" s="17">
        <v>0.67851397139150627</v>
      </c>
      <c r="D135" s="17">
        <v>0.59374182086121352</v>
      </c>
      <c r="E135" s="17">
        <v>0.16402837298655237</v>
      </c>
      <c r="F135" s="17">
        <v>0.22185974322118887</v>
      </c>
      <c r="G135" s="17">
        <v>1.1772844272844274</v>
      </c>
      <c r="H135" s="17">
        <v>0.64447501669641127</v>
      </c>
      <c r="I135" s="4">
        <v>721487</v>
      </c>
      <c r="J135" s="4">
        <v>1669621</v>
      </c>
      <c r="K135" s="4">
        <v>2812032</v>
      </c>
      <c r="L135" s="4">
        <v>4398550000000</v>
      </c>
      <c r="M135" s="4">
        <v>2020200000000</v>
      </c>
      <c r="N135" s="4">
        <v>2301436</v>
      </c>
      <c r="O135" s="1" t="s">
        <v>486</v>
      </c>
      <c r="P135" s="4">
        <v>2834755584690</v>
      </c>
      <c r="Q135" s="4">
        <v>202117</v>
      </c>
      <c r="R135" s="4">
        <v>725322</v>
      </c>
      <c r="S135" s="4">
        <v>0</v>
      </c>
      <c r="T135" s="4">
        <v>0</v>
      </c>
      <c r="U135" s="4">
        <v>403631</v>
      </c>
      <c r="V135" s="4">
        <v>1095555</v>
      </c>
      <c r="W135" s="16">
        <v>2426625</v>
      </c>
      <c r="X135" s="16">
        <v>1908003</v>
      </c>
      <c r="Y135" s="4">
        <v>709386</v>
      </c>
      <c r="Z135" s="4">
        <v>0</v>
      </c>
      <c r="AA135" s="4">
        <v>95258</v>
      </c>
      <c r="AB135" s="4">
        <v>1103359</v>
      </c>
      <c r="AC135" s="4">
        <v>0</v>
      </c>
      <c r="AD135" s="4">
        <v>0</v>
      </c>
      <c r="AE135" s="3" t="s">
        <v>22</v>
      </c>
      <c r="AF135" s="3" t="s">
        <v>256</v>
      </c>
      <c r="AG135" s="3" t="s">
        <v>24</v>
      </c>
      <c r="AH135" s="4">
        <v>2812032</v>
      </c>
      <c r="AI135" s="4">
        <v>1669621</v>
      </c>
      <c r="AJ135" s="4">
        <v>721487</v>
      </c>
      <c r="AK135" s="2" t="s">
        <v>255</v>
      </c>
    </row>
    <row r="136" spans="1:37" ht="15" customHeight="1">
      <c r="A136" s="19" t="s">
        <v>156</v>
      </c>
      <c r="B136" s="17">
        <v>0.7903618573815383</v>
      </c>
      <c r="C136" s="17">
        <v>1.3503827733450398</v>
      </c>
      <c r="D136" s="17">
        <v>1.0637183401055628</v>
      </c>
      <c r="E136" s="17">
        <v>9.969470489649862E-2</v>
      </c>
      <c r="F136" s="17">
        <v>0.37681840945795791</v>
      </c>
      <c r="G136" s="17">
        <v>0.65705922089619451</v>
      </c>
      <c r="H136" s="17">
        <v>0.33466344848919688</v>
      </c>
      <c r="I136" s="4">
        <v>733653.33333333337</v>
      </c>
      <c r="J136" s="4">
        <v>2332673.333333333</v>
      </c>
      <c r="K136" s="4">
        <v>2192942.6666666665</v>
      </c>
      <c r="L136" s="4">
        <v>7359000000000</v>
      </c>
      <c r="M136" s="4">
        <v>4441000000000</v>
      </c>
      <c r="N136" s="4">
        <v>1592761</v>
      </c>
      <c r="O136" s="1" t="s">
        <v>486</v>
      </c>
      <c r="P136" s="4">
        <v>2462788317432</v>
      </c>
      <c r="Q136" s="4">
        <v>207522</v>
      </c>
      <c r="R136" s="4">
        <v>3156105</v>
      </c>
      <c r="S136" s="4">
        <v>0</v>
      </c>
      <c r="T136" s="4">
        <v>256480</v>
      </c>
      <c r="U136" s="4">
        <v>0</v>
      </c>
      <c r="V136" s="4">
        <v>126673</v>
      </c>
      <c r="W136" s="16">
        <v>3746780</v>
      </c>
      <c r="X136" s="16">
        <v>2961312</v>
      </c>
      <c r="Y136" s="4">
        <v>2777388</v>
      </c>
      <c r="Z136" s="4">
        <v>0</v>
      </c>
      <c r="AA136" s="4">
        <v>65021</v>
      </c>
      <c r="AB136" s="4">
        <v>60788</v>
      </c>
      <c r="AC136" s="4">
        <v>0</v>
      </c>
      <c r="AD136" s="4">
        <v>58115</v>
      </c>
      <c r="AE136" s="3" t="s">
        <v>22</v>
      </c>
      <c r="AF136" s="3" t="s">
        <v>158</v>
      </c>
      <c r="AG136" s="3" t="s">
        <v>34</v>
      </c>
      <c r="AH136" s="4">
        <v>1644707</v>
      </c>
      <c r="AI136" s="4">
        <v>1749505</v>
      </c>
      <c r="AJ136" s="4">
        <v>550240</v>
      </c>
      <c r="AK136" s="2" t="s">
        <v>157</v>
      </c>
    </row>
    <row r="137" spans="1:37" ht="15" customHeight="1">
      <c r="A137" s="19" t="s">
        <v>60</v>
      </c>
      <c r="B137" s="17">
        <v>0.79350686271165238</v>
      </c>
      <c r="C137" s="17">
        <v>0.4276140576646138</v>
      </c>
      <c r="D137" s="17">
        <v>0.78913748199895828</v>
      </c>
      <c r="E137" s="17">
        <v>9.6304714691163765E-2</v>
      </c>
      <c r="F137" s="17">
        <v>1.6372928415644528</v>
      </c>
      <c r="G137" s="17">
        <v>3.2254834254143647</v>
      </c>
      <c r="H137" s="17">
        <v>0.46710064581536692</v>
      </c>
      <c r="I137" s="4">
        <v>337598</v>
      </c>
      <c r="J137" s="4">
        <v>2575508</v>
      </c>
      <c r="K137" s="4">
        <v>3263700</v>
      </c>
      <c r="L137" s="4">
        <v>3505518925866</v>
      </c>
      <c r="M137" s="4">
        <v>829613696928</v>
      </c>
      <c r="N137" s="4">
        <v>1237519</v>
      </c>
      <c r="O137" s="1" t="s">
        <v>486</v>
      </c>
      <c r="P137" s="4">
        <v>1637430154190</v>
      </c>
      <c r="Q137" s="4">
        <v>192976</v>
      </c>
      <c r="R137" s="4">
        <v>88896</v>
      </c>
      <c r="S137" s="4">
        <v>137455</v>
      </c>
      <c r="T137" s="4">
        <v>448500</v>
      </c>
      <c r="U137" s="4">
        <v>0</v>
      </c>
      <c r="V137" s="4">
        <v>890953</v>
      </c>
      <c r="W137" s="16">
        <v>1758780</v>
      </c>
      <c r="X137" s="16">
        <v>1395604</v>
      </c>
      <c r="Y137" s="4">
        <v>268942</v>
      </c>
      <c r="Z137" s="4">
        <v>463445</v>
      </c>
      <c r="AA137" s="4">
        <v>411370</v>
      </c>
      <c r="AB137" s="4">
        <v>242007</v>
      </c>
      <c r="AC137" s="4">
        <v>9840</v>
      </c>
      <c r="AD137" s="4">
        <v>0</v>
      </c>
      <c r="AE137" s="3" t="s">
        <v>22</v>
      </c>
      <c r="AF137" s="3" t="s">
        <v>59</v>
      </c>
      <c r="AG137" s="3" t="s">
        <v>24</v>
      </c>
      <c r="AH137" s="4">
        <v>3263700</v>
      </c>
      <c r="AI137" s="4">
        <v>2575508</v>
      </c>
      <c r="AJ137" s="4">
        <v>337598</v>
      </c>
      <c r="AK137" s="2" t="s">
        <v>61</v>
      </c>
    </row>
    <row r="138" spans="1:37" ht="15" customHeight="1">
      <c r="A138" s="19" t="s">
        <v>416</v>
      </c>
      <c r="B138" s="17">
        <v>0.79787599813346133</v>
      </c>
      <c r="C138" s="17">
        <v>2.5695525074528267</v>
      </c>
      <c r="D138" s="17">
        <v>0.77016683954832033</v>
      </c>
      <c r="E138" s="17">
        <v>3.1215442889141905E-2</v>
      </c>
      <c r="F138" s="17">
        <v>-0.16152200209806042</v>
      </c>
      <c r="G138" s="17">
        <v>0.21456073752711496</v>
      </c>
      <c r="H138" s="17">
        <v>0.52542389538134682</v>
      </c>
      <c r="I138" s="4">
        <v>335576</v>
      </c>
      <c r="J138" s="4">
        <v>6550652</v>
      </c>
      <c r="K138" s="4">
        <v>8505497.333333334</v>
      </c>
      <c r="L138" s="4">
        <v>10750320000000</v>
      </c>
      <c r="M138" s="4">
        <v>8851200000000</v>
      </c>
      <c r="N138" s="4">
        <v>10143972</v>
      </c>
      <c r="O138" s="1" t="s">
        <v>486</v>
      </c>
      <c r="P138" s="4">
        <v>5648475010996</v>
      </c>
      <c r="Q138" s="4">
        <v>624682</v>
      </c>
      <c r="R138" s="4">
        <v>10228893</v>
      </c>
      <c r="S138" s="4">
        <v>4342769</v>
      </c>
      <c r="T138" s="4">
        <v>0</v>
      </c>
      <c r="U138" s="4">
        <v>356485</v>
      </c>
      <c r="V138" s="4">
        <v>11839049</v>
      </c>
      <c r="W138" s="16">
        <v>27391878</v>
      </c>
      <c r="X138" s="16">
        <v>21855322</v>
      </c>
      <c r="Y138" s="4">
        <v>3048392</v>
      </c>
      <c r="Z138" s="4">
        <v>3503848</v>
      </c>
      <c r="AA138" s="4">
        <v>3021800</v>
      </c>
      <c r="AB138" s="4">
        <v>10854941</v>
      </c>
      <c r="AC138" s="4">
        <v>0</v>
      </c>
      <c r="AD138" s="4">
        <v>1426341</v>
      </c>
      <c r="AE138" s="3" t="s">
        <v>22</v>
      </c>
      <c r="AF138" s="3" t="s">
        <v>33</v>
      </c>
      <c r="AG138" s="3" t="s">
        <v>34</v>
      </c>
      <c r="AH138" s="4">
        <v>6379123</v>
      </c>
      <c r="AI138" s="4">
        <v>4912989</v>
      </c>
      <c r="AJ138" s="4">
        <v>251682</v>
      </c>
      <c r="AK138" s="2" t="s">
        <v>416</v>
      </c>
    </row>
    <row r="139" spans="1:37" ht="15" customHeight="1">
      <c r="A139" s="19" t="s">
        <v>479</v>
      </c>
      <c r="B139" s="17">
        <v>0.79827889291577614</v>
      </c>
      <c r="C139" s="17">
        <v>3.3004362338213284</v>
      </c>
      <c r="D139" s="17">
        <v>0.41563397981317984</v>
      </c>
      <c r="E139" s="17">
        <v>0.22986853701527615</v>
      </c>
      <c r="F139" s="17">
        <v>0.61653580800264995</v>
      </c>
      <c r="G139" s="17">
        <v>0.60188235294117642</v>
      </c>
      <c r="H139" s="17">
        <v>0.52081029128672152</v>
      </c>
      <c r="I139" s="4">
        <v>312989</v>
      </c>
      <c r="J139" s="4">
        <v>259632</v>
      </c>
      <c r="K139" s="4">
        <v>624665</v>
      </c>
      <c r="L139" s="4">
        <v>1361600000000</v>
      </c>
      <c r="M139" s="4">
        <v>850000000000</v>
      </c>
      <c r="N139" s="4">
        <v>386422</v>
      </c>
      <c r="O139" s="1" t="s">
        <v>485</v>
      </c>
      <c r="P139" s="4">
        <v>709135292616</v>
      </c>
      <c r="Q139" s="4">
        <v>160726</v>
      </c>
      <c r="R139" s="4">
        <v>2241090</v>
      </c>
      <c r="S139" s="4">
        <v>0</v>
      </c>
      <c r="T139" s="4">
        <v>0</v>
      </c>
      <c r="U139" s="4">
        <v>62633</v>
      </c>
      <c r="V139" s="4">
        <v>118191</v>
      </c>
      <c r="W139" s="16">
        <v>2582640</v>
      </c>
      <c r="X139" s="16">
        <v>2061667</v>
      </c>
      <c r="Y139" s="4">
        <v>0</v>
      </c>
      <c r="Z139" s="4">
        <v>958061</v>
      </c>
      <c r="AA139" s="4">
        <v>779</v>
      </c>
      <c r="AB139" s="4">
        <v>579304</v>
      </c>
      <c r="AC139" s="4">
        <v>0</v>
      </c>
      <c r="AD139" s="4">
        <v>523523</v>
      </c>
      <c r="AE139" s="3" t="s">
        <v>22</v>
      </c>
      <c r="AF139" s="3" t="s">
        <v>245</v>
      </c>
      <c r="AG139" s="3" t="s">
        <v>24</v>
      </c>
      <c r="AH139" s="4">
        <v>624665</v>
      </c>
      <c r="AI139" s="4">
        <v>259632</v>
      </c>
      <c r="AJ139" s="4">
        <v>312989</v>
      </c>
      <c r="AK139" s="2" t="s">
        <v>480</v>
      </c>
    </row>
    <row r="140" spans="1:37" ht="15" customHeight="1">
      <c r="A140" s="19" t="s">
        <v>145</v>
      </c>
      <c r="B140" s="17">
        <v>0.81946635508882204</v>
      </c>
      <c r="C140" s="17">
        <v>0.212306184022407</v>
      </c>
      <c r="D140" s="17">
        <v>0.85243168812457382</v>
      </c>
      <c r="E140" s="17">
        <v>5.2756260753202062E-2</v>
      </c>
      <c r="F140" s="17">
        <v>4.0699042838803949</v>
      </c>
      <c r="G140" s="17">
        <v>1.6825641025641025</v>
      </c>
      <c r="H140" s="17">
        <v>0.40048292115510098</v>
      </c>
      <c r="I140" s="4">
        <v>1655808</v>
      </c>
      <c r="J140" s="4">
        <v>12931000</v>
      </c>
      <c r="K140" s="4">
        <v>15169544</v>
      </c>
      <c r="L140" s="4">
        <v>31386000000000</v>
      </c>
      <c r="M140" s="4">
        <v>11700000000000</v>
      </c>
      <c r="N140" s="4">
        <v>2992077</v>
      </c>
      <c r="O140" s="1" t="s">
        <v>484</v>
      </c>
      <c r="P140" s="4">
        <v>12569556963374</v>
      </c>
      <c r="Q140" s="4">
        <v>664888</v>
      </c>
      <c r="R140" s="4">
        <v>2826668</v>
      </c>
      <c r="S140" s="4">
        <v>0</v>
      </c>
      <c r="T140" s="4">
        <v>0</v>
      </c>
      <c r="U140" s="4">
        <v>212793</v>
      </c>
      <c r="V140" s="4">
        <v>225755</v>
      </c>
      <c r="W140" s="16">
        <v>3930104</v>
      </c>
      <c r="X140" s="16">
        <v>3220588</v>
      </c>
      <c r="Y140" s="4">
        <v>1846335</v>
      </c>
      <c r="Z140" s="4">
        <v>0</v>
      </c>
      <c r="AA140" s="4">
        <v>7500</v>
      </c>
      <c r="AB140" s="4">
        <v>1366753</v>
      </c>
      <c r="AC140" s="4">
        <v>0</v>
      </c>
      <c r="AD140" s="4">
        <v>0</v>
      </c>
      <c r="AE140" s="3" t="s">
        <v>71</v>
      </c>
      <c r="AF140" s="3" t="s">
        <v>45</v>
      </c>
      <c r="AG140" s="3" t="s">
        <v>73</v>
      </c>
      <c r="AH140" s="4">
        <v>3792386</v>
      </c>
      <c r="AI140" s="4">
        <v>3232750</v>
      </c>
      <c r="AJ140" s="4">
        <v>413952</v>
      </c>
      <c r="AK140" s="2" t="s">
        <v>146</v>
      </c>
    </row>
    <row r="141" spans="1:37" ht="15" customHeight="1">
      <c r="A141" s="19" t="s">
        <v>471</v>
      </c>
      <c r="B141" s="17">
        <v>0.82585085559133675</v>
      </c>
      <c r="C141" s="17">
        <v>0.33458941869597364</v>
      </c>
      <c r="D141" s="17">
        <v>0.48629818085071003</v>
      </c>
      <c r="E141" s="17">
        <v>9.153971962616822E-2</v>
      </c>
      <c r="F141" s="17">
        <v>2.8131549490185366</v>
      </c>
      <c r="G141" s="17">
        <v>5.1939218523878434</v>
      </c>
      <c r="H141" s="17">
        <v>0.38311093609053737</v>
      </c>
      <c r="I141" s="4">
        <v>626864</v>
      </c>
      <c r="J141" s="4">
        <v>760370</v>
      </c>
      <c r="K141" s="4">
        <v>1563588</v>
      </c>
      <c r="L141" s="4">
        <v>6848000000000</v>
      </c>
      <c r="M141" s="4">
        <v>1105600000000</v>
      </c>
      <c r="N141" s="4">
        <v>410051</v>
      </c>
      <c r="O141" s="1" t="s">
        <v>487</v>
      </c>
      <c r="P141" s="4">
        <v>2623543690348</v>
      </c>
      <c r="Q141" s="4">
        <v>181144</v>
      </c>
      <c r="R141" s="4">
        <v>222186</v>
      </c>
      <c r="S141" s="4">
        <v>36516</v>
      </c>
      <c r="T141" s="4">
        <v>48778</v>
      </c>
      <c r="U141" s="4">
        <v>0</v>
      </c>
      <c r="V141" s="4">
        <v>144856</v>
      </c>
      <c r="W141" s="16">
        <v>633480</v>
      </c>
      <c r="X141" s="16">
        <v>523160</v>
      </c>
      <c r="Y141" s="4">
        <v>35399</v>
      </c>
      <c r="Z141" s="4">
        <v>86097</v>
      </c>
      <c r="AA141" s="4">
        <v>13814</v>
      </c>
      <c r="AB141" s="4">
        <v>160250</v>
      </c>
      <c r="AC141" s="4">
        <v>291</v>
      </c>
      <c r="AD141" s="4">
        <v>227309</v>
      </c>
      <c r="AE141" s="3" t="s">
        <v>473</v>
      </c>
      <c r="AF141" s="3" t="s">
        <v>22</v>
      </c>
      <c r="AG141" s="3" t="s">
        <v>42</v>
      </c>
      <c r="AH141" s="4">
        <v>781794</v>
      </c>
      <c r="AI141" s="4">
        <v>380185</v>
      </c>
      <c r="AJ141" s="4">
        <v>313432</v>
      </c>
      <c r="AK141" s="2" t="s">
        <v>472</v>
      </c>
    </row>
    <row r="142" spans="1:37" ht="15" customHeight="1">
      <c r="A142" s="19" t="s">
        <v>165</v>
      </c>
      <c r="B142" s="17">
        <v>0.82678441665861968</v>
      </c>
      <c r="C142" s="17">
        <v>1.1301242600394645</v>
      </c>
      <c r="D142" s="17">
        <v>0.8</v>
      </c>
      <c r="E142" s="17">
        <v>0.13926200539675718</v>
      </c>
      <c r="F142" s="17">
        <v>0.82018678488675156</v>
      </c>
      <c r="G142" s="17">
        <v>-0.48319111162018213</v>
      </c>
      <c r="H142" s="17">
        <v>2.6082725282523821E-2</v>
      </c>
      <c r="I142" s="4">
        <v>373240</v>
      </c>
      <c r="J142" s="4">
        <v>3000160</v>
      </c>
      <c r="K142" s="4">
        <v>3750200</v>
      </c>
      <c r="L142" s="4">
        <v>2680128000000</v>
      </c>
      <c r="M142" s="4">
        <v>5185917000000</v>
      </c>
      <c r="N142" s="4">
        <v>2060338</v>
      </c>
      <c r="O142" s="1" t="s">
        <v>484</v>
      </c>
      <c r="P142" s="4">
        <v>69905042346</v>
      </c>
      <c r="Q142" s="4">
        <v>112789</v>
      </c>
      <c r="R142" s="4">
        <v>1309854</v>
      </c>
      <c r="S142" s="4">
        <v>679883</v>
      </c>
      <c r="T142" s="4">
        <v>0</v>
      </c>
      <c r="U142" s="4">
        <v>2219220</v>
      </c>
      <c r="V142" s="4">
        <v>804369</v>
      </c>
      <c r="W142" s="16">
        <v>5126115</v>
      </c>
      <c r="X142" s="16">
        <v>4238192</v>
      </c>
      <c r="Y142" s="4">
        <v>1218095</v>
      </c>
      <c r="Z142" s="4">
        <v>1396178</v>
      </c>
      <c r="AA142" s="4">
        <v>283877</v>
      </c>
      <c r="AB142" s="4">
        <v>1239309</v>
      </c>
      <c r="AC142" s="4">
        <v>100733</v>
      </c>
      <c r="AD142" s="4">
        <v>0</v>
      </c>
      <c r="AE142" s="3" t="s">
        <v>71</v>
      </c>
      <c r="AF142" s="3" t="s">
        <v>81</v>
      </c>
      <c r="AG142" s="3" t="s">
        <v>73</v>
      </c>
      <c r="AH142" s="4">
        <v>937550</v>
      </c>
      <c r="AI142" s="4">
        <v>750040</v>
      </c>
      <c r="AJ142" s="4">
        <v>93310</v>
      </c>
      <c r="AK142" s="2" t="s">
        <v>166</v>
      </c>
    </row>
    <row r="143" spans="1:37" ht="15" customHeight="1">
      <c r="A143" s="19" t="s">
        <v>62</v>
      </c>
      <c r="B143" s="17">
        <v>0.82821045240766566</v>
      </c>
      <c r="C143" s="17">
        <v>2.9537241808236572</v>
      </c>
      <c r="D143" s="17">
        <v>0.78669842821942626</v>
      </c>
      <c r="E143" s="17">
        <v>6.3317318493327154E-2</v>
      </c>
      <c r="F143" s="17">
        <v>-2.1183968125280828E-2</v>
      </c>
      <c r="G143" s="17">
        <v>0.26614734204963597</v>
      </c>
      <c r="H143" s="17">
        <v>0.5429518008832277</v>
      </c>
      <c r="I143" s="4">
        <v>1535999</v>
      </c>
      <c r="J143" s="4">
        <v>3477222</v>
      </c>
      <c r="K143" s="4">
        <v>4420019</v>
      </c>
      <c r="L143" s="4">
        <v>24258750000000</v>
      </c>
      <c r="M143" s="4">
        <v>19159500000000</v>
      </c>
      <c r="N143" s="4">
        <v>4515679</v>
      </c>
      <c r="O143" s="1" t="s">
        <v>486</v>
      </c>
      <c r="P143" s="4">
        <v>13171331999676</v>
      </c>
      <c r="Q143" s="4">
        <v>281534</v>
      </c>
      <c r="R143" s="4">
        <v>10618322</v>
      </c>
      <c r="S143" s="4">
        <v>0</v>
      </c>
      <c r="T143" s="4">
        <v>0</v>
      </c>
      <c r="U143" s="4">
        <v>588383</v>
      </c>
      <c r="V143" s="4">
        <v>4275287</v>
      </c>
      <c r="W143" s="16">
        <v>15763526</v>
      </c>
      <c r="X143" s="16">
        <v>13055517</v>
      </c>
      <c r="Y143" s="4">
        <v>5217155</v>
      </c>
      <c r="Z143" s="4">
        <v>0</v>
      </c>
      <c r="AA143" s="4">
        <v>2743319</v>
      </c>
      <c r="AB143" s="4">
        <v>5095043</v>
      </c>
      <c r="AC143" s="4">
        <v>0</v>
      </c>
      <c r="AD143" s="4">
        <v>0</v>
      </c>
      <c r="AE143" s="3" t="s">
        <v>22</v>
      </c>
      <c r="AF143" s="3" t="s">
        <v>59</v>
      </c>
      <c r="AG143" s="3" t="s">
        <v>24</v>
      </c>
      <c r="AH143" s="4">
        <v>4420019</v>
      </c>
      <c r="AI143" s="4">
        <v>3477222</v>
      </c>
      <c r="AJ143" s="4">
        <v>1535999</v>
      </c>
      <c r="AK143" s="2" t="s">
        <v>63</v>
      </c>
    </row>
    <row r="144" spans="1:37" ht="15" customHeight="1">
      <c r="A144" s="19" t="s">
        <v>400</v>
      </c>
      <c r="B144" s="17">
        <v>0.83643833990922301</v>
      </c>
      <c r="C144" s="17">
        <v>0.5115883933327372</v>
      </c>
      <c r="D144" s="17">
        <v>0.84249492282828597</v>
      </c>
      <c r="E144" s="17">
        <v>7.0960532572515458E-2</v>
      </c>
      <c r="F144" s="17">
        <v>0.67013750223217905</v>
      </c>
      <c r="G144" s="17">
        <v>4.3208433734939762</v>
      </c>
      <c r="H144" s="17">
        <v>0.56032063972352419</v>
      </c>
      <c r="I144" s="4">
        <v>313383</v>
      </c>
      <c r="J144" s="4">
        <v>1300123</v>
      </c>
      <c r="K144" s="4">
        <v>1543182</v>
      </c>
      <c r="L144" s="4">
        <v>4416300000000</v>
      </c>
      <c r="M144" s="4">
        <v>830000000000</v>
      </c>
      <c r="N144" s="4">
        <v>923985</v>
      </c>
      <c r="O144" s="1" t="s">
        <v>486</v>
      </c>
      <c r="P144" s="4">
        <v>2474544041211</v>
      </c>
      <c r="Q144" s="4">
        <v>8532</v>
      </c>
      <c r="R144" s="4">
        <v>212909</v>
      </c>
      <c r="S144" s="4">
        <v>0</v>
      </c>
      <c r="T144" s="4">
        <v>0</v>
      </c>
      <c r="U144" s="4">
        <v>26115</v>
      </c>
      <c r="V144" s="4">
        <v>696296</v>
      </c>
      <c r="W144" s="16">
        <v>943852</v>
      </c>
      <c r="X144" s="16">
        <v>789474</v>
      </c>
      <c r="Y144" s="4">
        <v>250918</v>
      </c>
      <c r="Z144" s="4">
        <v>0</v>
      </c>
      <c r="AA144" s="4">
        <v>613</v>
      </c>
      <c r="AB144" s="4">
        <v>98324</v>
      </c>
      <c r="AC144" s="4">
        <v>421514</v>
      </c>
      <c r="AD144" s="4">
        <v>18105</v>
      </c>
      <c r="AE144" s="3" t="s">
        <v>22</v>
      </c>
      <c r="AF144" s="3" t="s">
        <v>53</v>
      </c>
      <c r="AG144" s="3" t="s">
        <v>24</v>
      </c>
      <c r="AH144" s="4">
        <v>1543182</v>
      </c>
      <c r="AI144" s="4">
        <v>1300123</v>
      </c>
      <c r="AJ144" s="4">
        <v>313383</v>
      </c>
      <c r="AK144" s="2" t="s">
        <v>401</v>
      </c>
    </row>
    <row r="145" spans="1:37" ht="15" customHeight="1">
      <c r="A145" s="19" t="s">
        <v>217</v>
      </c>
      <c r="B145" s="17">
        <v>0.84374386843061044</v>
      </c>
      <c r="C145" s="17">
        <v>1.0578343293132122</v>
      </c>
      <c r="D145" s="17">
        <v>0.64221707258244254</v>
      </c>
      <c r="E145" s="17">
        <v>8.1035921931919622E-2</v>
      </c>
      <c r="F145" s="17">
        <v>0.20093876499132576</v>
      </c>
      <c r="G145" s="17">
        <v>0.26511926017488441</v>
      </c>
      <c r="H145" s="17">
        <v>0.25965933321578488</v>
      </c>
      <c r="I145" s="4">
        <v>447869.33333333337</v>
      </c>
      <c r="J145" s="4">
        <v>1963229.3333333333</v>
      </c>
      <c r="K145" s="4">
        <v>3056956</v>
      </c>
      <c r="L145" s="4">
        <v>5526800000000</v>
      </c>
      <c r="M145" s="4">
        <v>4368600000000</v>
      </c>
      <c r="N145" s="4">
        <v>2545472</v>
      </c>
      <c r="O145" s="1" t="s">
        <v>486</v>
      </c>
      <c r="P145" s="4">
        <v>1435085202817</v>
      </c>
      <c r="Q145" s="4">
        <v>207773</v>
      </c>
      <c r="R145" s="4">
        <v>2723507</v>
      </c>
      <c r="S145" s="4">
        <v>165432</v>
      </c>
      <c r="T145" s="4">
        <v>158515</v>
      </c>
      <c r="U145" s="4">
        <v>0</v>
      </c>
      <c r="V145" s="4">
        <v>577397</v>
      </c>
      <c r="W145" s="16">
        <v>3832624</v>
      </c>
      <c r="X145" s="16">
        <v>3233753</v>
      </c>
      <c r="Y145" s="4">
        <v>869432</v>
      </c>
      <c r="Z145" s="4">
        <v>253099</v>
      </c>
      <c r="AA145" s="4">
        <v>122871</v>
      </c>
      <c r="AB145" s="4">
        <v>1672228</v>
      </c>
      <c r="AC145" s="4">
        <v>22214</v>
      </c>
      <c r="AD145" s="4">
        <v>293909</v>
      </c>
      <c r="AE145" s="3" t="s">
        <v>22</v>
      </c>
      <c r="AF145" s="3" t="s">
        <v>219</v>
      </c>
      <c r="AG145" s="3" t="s">
        <v>34</v>
      </c>
      <c r="AH145" s="4">
        <v>2292717</v>
      </c>
      <c r="AI145" s="4">
        <v>1472422</v>
      </c>
      <c r="AJ145" s="4">
        <v>335902</v>
      </c>
      <c r="AK145" s="2" t="s">
        <v>218</v>
      </c>
    </row>
    <row r="146" spans="1:37" ht="15" customHeight="1">
      <c r="A146" s="19" t="s">
        <v>128</v>
      </c>
      <c r="B146" s="17">
        <v>0.8437855996591892</v>
      </c>
      <c r="C146" s="17">
        <v>0.24055203458062055</v>
      </c>
      <c r="D146" s="17">
        <v>0.73950057954668313</v>
      </c>
      <c r="E146" s="17">
        <v>0.21412086281431053</v>
      </c>
      <c r="F146" s="17">
        <v>1.0255807851278178</v>
      </c>
      <c r="G146" s="17">
        <v>1.8267602104735656</v>
      </c>
      <c r="H146" s="17">
        <v>0.3449233580684759</v>
      </c>
      <c r="I146" s="4">
        <v>12174754.666666666</v>
      </c>
      <c r="J146" s="4">
        <v>35924456</v>
      </c>
      <c r="K146" s="4">
        <v>48579348</v>
      </c>
      <c r="L146" s="4">
        <v>56859264000000</v>
      </c>
      <c r="M146" s="4">
        <v>20114640000000</v>
      </c>
      <c r="N146" s="4">
        <v>23982923</v>
      </c>
      <c r="O146" s="1" t="s">
        <v>486</v>
      </c>
      <c r="P146" s="4">
        <v>19612088276182</v>
      </c>
      <c r="Q146" s="4">
        <v>533719</v>
      </c>
      <c r="R146" s="4">
        <v>3230616</v>
      </c>
      <c r="S146" s="4">
        <v>1372542</v>
      </c>
      <c r="T146" s="4">
        <v>1592017</v>
      </c>
      <c r="U146" s="4">
        <v>0</v>
      </c>
      <c r="V146" s="4">
        <v>7120431</v>
      </c>
      <c r="W146" s="16">
        <v>13849325</v>
      </c>
      <c r="X146" s="16">
        <v>11685861</v>
      </c>
      <c r="Y146" s="4">
        <v>7927402</v>
      </c>
      <c r="Z146" s="4">
        <v>1922096</v>
      </c>
      <c r="AA146" s="4">
        <v>1836363</v>
      </c>
      <c r="AB146" s="4">
        <v>0</v>
      </c>
      <c r="AC146" s="4">
        <v>0</v>
      </c>
      <c r="AD146" s="4">
        <v>0</v>
      </c>
      <c r="AE146" s="3" t="s">
        <v>22</v>
      </c>
      <c r="AF146" s="3" t="s">
        <v>33</v>
      </c>
      <c r="AG146" s="3" t="s">
        <v>34</v>
      </c>
      <c r="AH146" s="4">
        <v>36434511</v>
      </c>
      <c r="AI146" s="4">
        <v>26943342</v>
      </c>
      <c r="AJ146" s="4">
        <v>9131066</v>
      </c>
      <c r="AK146" s="2" t="s">
        <v>129</v>
      </c>
    </row>
    <row r="147" spans="1:37" ht="15" customHeight="1">
      <c r="A147" s="19" t="s">
        <v>304</v>
      </c>
      <c r="B147" s="17">
        <v>0.84403589236724308</v>
      </c>
      <c r="C147" s="17">
        <v>13.78197850458225</v>
      </c>
      <c r="D147" s="17">
        <v>0</v>
      </c>
      <c r="E147" s="17">
        <v>3.7629766743678204E-2</v>
      </c>
      <c r="F147" s="17">
        <v>-0.52834014880414504</v>
      </c>
      <c r="G147" s="17">
        <v>0.59599669300018376</v>
      </c>
      <c r="H147" s="17">
        <v>5.7603120642888632E-2</v>
      </c>
      <c r="I147" s="4">
        <v>16344508</v>
      </c>
      <c r="J147" s="4">
        <v>0</v>
      </c>
      <c r="K147" s="4">
        <v>17843058.666666664</v>
      </c>
      <c r="L147" s="4">
        <v>434350500000000</v>
      </c>
      <c r="M147" s="4">
        <v>272150000000000</v>
      </c>
      <c r="N147" s="4">
        <v>37830353</v>
      </c>
      <c r="O147" s="1" t="s">
        <v>488</v>
      </c>
      <c r="P147" s="4">
        <v>25019944252799</v>
      </c>
      <c r="Q147" s="4">
        <v>6888793</v>
      </c>
      <c r="R147" s="4">
        <v>17382165</v>
      </c>
      <c r="S147" s="4">
        <v>261511254</v>
      </c>
      <c r="T147" s="4">
        <v>4867562</v>
      </c>
      <c r="U147" s="4">
        <v>0</v>
      </c>
      <c r="V147" s="4">
        <v>703536</v>
      </c>
      <c r="W147" s="16">
        <v>291353310</v>
      </c>
      <c r="X147" s="16">
        <v>245912651</v>
      </c>
      <c r="Y147" s="4">
        <v>7977824</v>
      </c>
      <c r="Z147" s="4">
        <v>209762761</v>
      </c>
      <c r="AA147" s="4">
        <v>0</v>
      </c>
      <c r="AB147" s="4">
        <v>11098750</v>
      </c>
      <c r="AC147" s="4">
        <v>17073316</v>
      </c>
      <c r="AD147" s="4">
        <v>0</v>
      </c>
      <c r="AE147" s="3" t="s">
        <v>298</v>
      </c>
      <c r="AF147" s="3" t="s">
        <v>72</v>
      </c>
      <c r="AG147" s="3" t="s">
        <v>34</v>
      </c>
      <c r="AH147" s="4">
        <v>13382294</v>
      </c>
      <c r="AJ147" s="4">
        <v>12258381</v>
      </c>
      <c r="AK147" s="2" t="s">
        <v>305</v>
      </c>
    </row>
  </sheetData>
  <sortState ref="A2:AK202">
    <sortCondition ref="B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4"/>
  <sheetViews>
    <sheetView rightToLeft="1" workbookViewId="0">
      <pane ySplit="1" topLeftCell="A116" activePane="bottomLeft" state="frozen"/>
      <selection pane="bottomLeft" sqref="A1:XFD1048576"/>
    </sheetView>
  </sheetViews>
  <sheetFormatPr defaultRowHeight="15"/>
  <cols>
    <col min="1" max="1" width="28.42578125" style="19" customWidth="1"/>
    <col min="2" max="2" width="13.7109375" style="1" customWidth="1"/>
    <col min="3" max="3" width="21" style="1" customWidth="1"/>
    <col min="4" max="7" width="15" style="1" customWidth="1"/>
    <col min="8" max="8" width="17.5703125" style="1" customWidth="1"/>
    <col min="9" max="11" width="11.140625" style="4" customWidth="1"/>
    <col min="12" max="12" width="16.7109375" style="4" customWidth="1"/>
    <col min="13" max="13" width="16.42578125" style="4" customWidth="1"/>
    <col min="14" max="14" width="14.28515625" style="4" bestFit="1" customWidth="1"/>
    <col min="15" max="15" width="9.85546875" style="1" customWidth="1"/>
    <col min="16" max="16" width="16" style="4" customWidth="1"/>
    <col min="17" max="22" width="12.85546875" style="4" bestFit="1" customWidth="1"/>
    <col min="23" max="23" width="18.5703125" style="4" customWidth="1"/>
    <col min="24" max="24" width="13.5703125" style="4" customWidth="1"/>
    <col min="25" max="30" width="12.85546875" style="4" bestFit="1" customWidth="1"/>
    <col min="31" max="32" width="10.7109375" style="3" bestFit="1" customWidth="1"/>
    <col min="33" max="33" width="6.140625" style="3" customWidth="1"/>
    <col min="34" max="34" width="11.140625" style="4" customWidth="1"/>
    <col min="35" max="35" width="12.7109375" style="4" customWidth="1"/>
    <col min="36" max="36" width="11.140625" style="4" customWidth="1"/>
    <col min="37" max="37" width="5.5703125" style="2" customWidth="1"/>
  </cols>
  <sheetData>
    <row r="1" spans="1:37" s="1" customFormat="1" ht="54.95" customHeight="1">
      <c r="A1" s="18" t="s">
        <v>0</v>
      </c>
      <c r="B1" s="8" t="s">
        <v>503</v>
      </c>
      <c r="C1" s="7" t="s">
        <v>502</v>
      </c>
      <c r="D1" s="9" t="s">
        <v>504</v>
      </c>
      <c r="E1" s="10" t="s">
        <v>505</v>
      </c>
      <c r="F1" s="11" t="s">
        <v>506</v>
      </c>
      <c r="G1" s="12" t="s">
        <v>507</v>
      </c>
      <c r="H1" s="13" t="s">
        <v>508</v>
      </c>
      <c r="I1" s="6" t="s">
        <v>501</v>
      </c>
      <c r="J1" s="6" t="s">
        <v>500</v>
      </c>
      <c r="K1" s="6" t="s">
        <v>499</v>
      </c>
      <c r="L1" s="6" t="s">
        <v>4</v>
      </c>
      <c r="M1" s="4" t="s">
        <v>496</v>
      </c>
      <c r="N1" s="4" t="s">
        <v>495</v>
      </c>
      <c r="O1" s="1" t="s">
        <v>1</v>
      </c>
      <c r="P1" s="4" t="s">
        <v>497</v>
      </c>
      <c r="Q1" s="6" t="s">
        <v>8</v>
      </c>
      <c r="R1" s="4" t="s">
        <v>9</v>
      </c>
      <c r="S1" s="4" t="s">
        <v>10</v>
      </c>
      <c r="T1" s="4" t="s">
        <v>12</v>
      </c>
      <c r="U1" s="4" t="s">
        <v>13</v>
      </c>
      <c r="V1" s="6" t="s">
        <v>11</v>
      </c>
      <c r="W1" s="14" t="s">
        <v>509</v>
      </c>
      <c r="X1" s="15" t="s">
        <v>510</v>
      </c>
      <c r="Y1" s="4" t="s">
        <v>14</v>
      </c>
      <c r="Z1" s="4" t="s">
        <v>15</v>
      </c>
      <c r="AA1" s="4" t="s">
        <v>16</v>
      </c>
      <c r="AB1" s="4" t="s">
        <v>17</v>
      </c>
      <c r="AC1" s="4" t="s">
        <v>18</v>
      </c>
      <c r="AD1" s="4" t="s">
        <v>19</v>
      </c>
      <c r="AE1" s="3" t="s">
        <v>1</v>
      </c>
      <c r="AF1" s="3" t="s">
        <v>2</v>
      </c>
      <c r="AG1" s="3" t="s">
        <v>3</v>
      </c>
      <c r="AH1" s="4" t="s">
        <v>5</v>
      </c>
      <c r="AI1" s="4" t="s">
        <v>6</v>
      </c>
      <c r="AJ1" s="4" t="s">
        <v>7</v>
      </c>
      <c r="AK1" s="2" t="s">
        <v>498</v>
      </c>
    </row>
    <row r="2" spans="1:37" ht="15" customHeight="1">
      <c r="A2" s="19" t="s">
        <v>122</v>
      </c>
      <c r="B2" s="17">
        <v>2.7315771850102092E-2</v>
      </c>
      <c r="C2" s="17">
        <v>5.3450838289767141E-2</v>
      </c>
      <c r="D2" s="17">
        <v>0.40399505816426046</v>
      </c>
      <c r="E2" s="17">
        <v>0.32533067661670712</v>
      </c>
      <c r="F2" s="17">
        <v>1.313392463563225</v>
      </c>
      <c r="G2" s="17">
        <v>3.2672621706118803</v>
      </c>
      <c r="H2" s="17">
        <v>0.17350693637626818</v>
      </c>
      <c r="I2" s="4">
        <v>37300073</v>
      </c>
      <c r="J2" s="4">
        <v>29833190</v>
      </c>
      <c r="K2" s="4">
        <v>73845433</v>
      </c>
      <c r="L2" s="4">
        <v>114652800000000</v>
      </c>
      <c r="M2" s="4">
        <v>26868000000000</v>
      </c>
      <c r="N2" s="4">
        <v>31920841</v>
      </c>
      <c r="O2" s="1" t="s">
        <v>485</v>
      </c>
      <c r="P2" s="4">
        <v>19893056074961</v>
      </c>
      <c r="Q2" s="4">
        <v>13097684</v>
      </c>
      <c r="R2" s="4">
        <v>12145356</v>
      </c>
      <c r="S2" s="4">
        <v>5848214</v>
      </c>
      <c r="T2" s="4">
        <v>3437562</v>
      </c>
      <c r="U2" s="4">
        <v>0</v>
      </c>
      <c r="V2" s="4">
        <v>3209507</v>
      </c>
      <c r="W2" s="16">
        <v>37738323</v>
      </c>
      <c r="X2" s="16">
        <v>2017145</v>
      </c>
      <c r="Y2" s="4">
        <v>0</v>
      </c>
      <c r="Z2" s="4">
        <v>1877175</v>
      </c>
      <c r="AA2" s="4">
        <v>139970</v>
      </c>
      <c r="AB2" s="4">
        <v>0</v>
      </c>
      <c r="AC2" s="4">
        <v>0</v>
      </c>
      <c r="AD2" s="4">
        <v>0</v>
      </c>
      <c r="AE2" s="3" t="s">
        <v>22</v>
      </c>
      <c r="AF2" s="3" t="s">
        <v>124</v>
      </c>
      <c r="AG2" s="3" t="s">
        <v>24</v>
      </c>
      <c r="AH2" s="4">
        <v>73845433</v>
      </c>
      <c r="AI2" s="4">
        <v>29833190</v>
      </c>
      <c r="AJ2" s="4">
        <v>37300073</v>
      </c>
      <c r="AK2" s="2" t="s">
        <v>123</v>
      </c>
    </row>
    <row r="3" spans="1:37" ht="15" customHeight="1">
      <c r="A3" s="19" t="s">
        <v>167</v>
      </c>
      <c r="B3" s="17">
        <v>2.7409267418415352E-2</v>
      </c>
      <c r="C3" s="17">
        <v>5.9061112753764862E-2</v>
      </c>
      <c r="D3" s="17">
        <v>0.78085654544096783</v>
      </c>
      <c r="E3" s="17">
        <v>9.7688060328726192E-2</v>
      </c>
      <c r="F3" s="17">
        <v>13.686938758722803</v>
      </c>
      <c r="G3" s="17">
        <v>4.6836518046709132</v>
      </c>
      <c r="H3" s="17">
        <v>1.4308014513471237</v>
      </c>
      <c r="I3" s="4">
        <v>167367</v>
      </c>
      <c r="J3" s="4">
        <v>836516</v>
      </c>
      <c r="K3" s="4">
        <v>1071280</v>
      </c>
      <c r="L3" s="4">
        <v>1713280000000</v>
      </c>
      <c r="M3" s="4">
        <v>301440000000</v>
      </c>
      <c r="N3" s="4">
        <v>72941</v>
      </c>
      <c r="O3" s="1" t="s">
        <v>486</v>
      </c>
      <c r="P3" s="4">
        <v>2451363510564</v>
      </c>
      <c r="Q3" s="4">
        <v>32695</v>
      </c>
      <c r="R3" s="4">
        <v>11900</v>
      </c>
      <c r="S3" s="4">
        <v>0</v>
      </c>
      <c r="T3" s="4">
        <v>0</v>
      </c>
      <c r="U3" s="4">
        <v>434060</v>
      </c>
      <c r="V3" s="4">
        <v>18508</v>
      </c>
      <c r="W3" s="16">
        <v>497163</v>
      </c>
      <c r="X3" s="16">
        <v>29363</v>
      </c>
      <c r="Y3" s="4">
        <v>27508</v>
      </c>
      <c r="Z3" s="4">
        <v>0</v>
      </c>
      <c r="AA3" s="4">
        <v>1855</v>
      </c>
      <c r="AB3" s="4">
        <v>0</v>
      </c>
      <c r="AC3" s="4">
        <v>0</v>
      </c>
      <c r="AD3" s="4">
        <v>0</v>
      </c>
      <c r="AE3" s="3" t="s">
        <v>22</v>
      </c>
      <c r="AF3" s="3" t="s">
        <v>169</v>
      </c>
      <c r="AG3" s="3" t="s">
        <v>24</v>
      </c>
      <c r="AH3" s="4">
        <v>1071280</v>
      </c>
      <c r="AI3" s="4">
        <v>836516</v>
      </c>
      <c r="AJ3" s="4">
        <v>167367</v>
      </c>
      <c r="AK3" s="2" t="s">
        <v>168</v>
      </c>
    </row>
    <row r="4" spans="1:37" ht="15" customHeight="1">
      <c r="A4" s="19" t="s">
        <v>222</v>
      </c>
      <c r="B4" s="17">
        <v>3.5842635681284853E-2</v>
      </c>
      <c r="C4" s="17">
        <v>3.4987991274843651E-2</v>
      </c>
      <c r="D4" s="17">
        <v>0.35574386789473972</v>
      </c>
      <c r="E4" s="17">
        <v>0.11628438800239389</v>
      </c>
      <c r="F4" s="17">
        <v>0.59709137980784643</v>
      </c>
      <c r="G4" s="17">
        <v>2.6326999999999998</v>
      </c>
      <c r="H4" s="17">
        <v>5.6150863532073381E-2</v>
      </c>
      <c r="I4" s="4">
        <v>1140551</v>
      </c>
      <c r="J4" s="4">
        <v>850606</v>
      </c>
      <c r="K4" s="4">
        <v>2391063</v>
      </c>
      <c r="L4" s="4">
        <v>9808290000000</v>
      </c>
      <c r="M4" s="4">
        <v>2700000000000</v>
      </c>
      <c r="N4" s="4">
        <v>1497136</v>
      </c>
      <c r="O4" s="1" t="s">
        <v>487</v>
      </c>
      <c r="P4" s="4">
        <v>550743953273</v>
      </c>
      <c r="Q4" s="4">
        <v>187447</v>
      </c>
      <c r="R4" s="4">
        <v>1651327</v>
      </c>
      <c r="S4" s="4">
        <v>0</v>
      </c>
      <c r="T4" s="4">
        <v>0</v>
      </c>
      <c r="U4" s="4">
        <v>243583</v>
      </c>
      <c r="V4" s="4">
        <v>367112</v>
      </c>
      <c r="W4" s="16">
        <v>2449469</v>
      </c>
      <c r="X4" s="16">
        <v>85702</v>
      </c>
      <c r="Y4" s="4">
        <v>61917</v>
      </c>
      <c r="Z4" s="4">
        <v>0</v>
      </c>
      <c r="AA4" s="4">
        <v>0</v>
      </c>
      <c r="AB4" s="4">
        <v>23785</v>
      </c>
      <c r="AC4" s="4">
        <v>0</v>
      </c>
      <c r="AD4" s="4">
        <v>0</v>
      </c>
      <c r="AE4" s="3" t="s">
        <v>22</v>
      </c>
      <c r="AF4" s="3" t="s">
        <v>76</v>
      </c>
      <c r="AG4" s="3" t="s">
        <v>24</v>
      </c>
      <c r="AH4" s="4">
        <v>2391063</v>
      </c>
      <c r="AI4" s="4">
        <v>850606</v>
      </c>
      <c r="AJ4" s="4">
        <v>1140551</v>
      </c>
      <c r="AK4" s="2" t="s">
        <v>223</v>
      </c>
    </row>
    <row r="5" spans="1:37" ht="15" customHeight="1">
      <c r="A5" s="19" t="s">
        <v>183</v>
      </c>
      <c r="B5" s="17">
        <v>3.9958289320440939E-2</v>
      </c>
      <c r="C5" s="17">
        <v>2.7442540495092968E-2</v>
      </c>
      <c r="D5" s="17">
        <v>0.30632431407600008</v>
      </c>
      <c r="E5" s="17">
        <v>0.13433739387227758</v>
      </c>
      <c r="F5" s="17">
        <v>0.94747447041944466</v>
      </c>
      <c r="G5" s="17">
        <v>3.8936774193548387</v>
      </c>
      <c r="H5" s="17">
        <v>1.5251476951692771</v>
      </c>
      <c r="I5" s="4">
        <v>509488</v>
      </c>
      <c r="J5" s="4">
        <v>226196</v>
      </c>
      <c r="K5" s="4">
        <v>738420</v>
      </c>
      <c r="L5" s="4">
        <v>3792600000000</v>
      </c>
      <c r="M5" s="4">
        <v>775000000000</v>
      </c>
      <c r="N5" s="4">
        <v>379168</v>
      </c>
      <c r="O5" s="1" t="s">
        <v>484</v>
      </c>
      <c r="P5" s="4">
        <v>5784275148699</v>
      </c>
      <c r="Q5" s="4">
        <v>133960</v>
      </c>
      <c r="R5" s="4">
        <v>552820</v>
      </c>
      <c r="S5" s="4">
        <v>0</v>
      </c>
      <c r="T5" s="4">
        <v>0</v>
      </c>
      <c r="U5" s="4">
        <v>12749</v>
      </c>
      <c r="V5" s="4">
        <v>375663</v>
      </c>
      <c r="W5" s="16">
        <v>1075192</v>
      </c>
      <c r="X5" s="16">
        <v>29506</v>
      </c>
      <c r="Y5" s="4">
        <v>29506</v>
      </c>
      <c r="Z5" s="4">
        <v>0</v>
      </c>
      <c r="AA5" s="4">
        <v>0</v>
      </c>
      <c r="AB5" s="4">
        <v>0</v>
      </c>
      <c r="AC5" s="4">
        <v>0</v>
      </c>
      <c r="AD5" s="4">
        <v>0</v>
      </c>
      <c r="AE5" s="3" t="s">
        <v>71</v>
      </c>
      <c r="AF5" s="3" t="s">
        <v>72</v>
      </c>
      <c r="AG5" s="3" t="s">
        <v>73</v>
      </c>
      <c r="AH5" s="4">
        <v>184605</v>
      </c>
      <c r="AI5" s="4">
        <v>56549</v>
      </c>
      <c r="AJ5" s="4">
        <v>127372</v>
      </c>
      <c r="AK5" s="2" t="s">
        <v>184</v>
      </c>
    </row>
    <row r="6" spans="1:37" ht="15" customHeight="1">
      <c r="A6" s="19" t="s">
        <v>288</v>
      </c>
      <c r="B6" s="17">
        <v>3.9962152652654681E-2</v>
      </c>
      <c r="C6" s="17">
        <v>0.27425716265571842</v>
      </c>
      <c r="D6" s="17">
        <v>0.76903957421481184</v>
      </c>
      <c r="E6" s="17">
        <v>0.13311200291864284</v>
      </c>
      <c r="F6" s="17">
        <v>2.2489702223661947</v>
      </c>
      <c r="G6" s="17">
        <v>6.0588350424161046</v>
      </c>
      <c r="H6" s="17">
        <v>0.17009834153921927</v>
      </c>
      <c r="I6" s="4">
        <v>729720</v>
      </c>
      <c r="J6" s="4">
        <v>3038986</v>
      </c>
      <c r="K6" s="4">
        <v>3951664</v>
      </c>
      <c r="L6" s="4">
        <v>5482000000000</v>
      </c>
      <c r="M6" s="4">
        <v>776615400000</v>
      </c>
      <c r="N6" s="4">
        <v>1216282</v>
      </c>
      <c r="O6" s="1" t="s">
        <v>487</v>
      </c>
      <c r="P6" s="4">
        <v>932479108318</v>
      </c>
      <c r="Q6" s="4">
        <v>102061</v>
      </c>
      <c r="R6" s="4">
        <v>190019</v>
      </c>
      <c r="S6" s="4">
        <v>23974</v>
      </c>
      <c r="T6" s="4">
        <v>35891</v>
      </c>
      <c r="U6" s="4">
        <v>0</v>
      </c>
      <c r="V6" s="4">
        <v>223854</v>
      </c>
      <c r="W6" s="16">
        <v>575799</v>
      </c>
      <c r="X6" s="16">
        <v>157917</v>
      </c>
      <c r="Y6" s="4">
        <v>20142</v>
      </c>
      <c r="Z6" s="4">
        <v>52222</v>
      </c>
      <c r="AA6" s="4">
        <v>6771</v>
      </c>
      <c r="AB6" s="4">
        <v>78782</v>
      </c>
      <c r="AC6" s="4">
        <v>0</v>
      </c>
      <c r="AD6" s="4">
        <v>0</v>
      </c>
      <c r="AE6" s="3" t="s">
        <v>40</v>
      </c>
      <c r="AF6" s="3" t="s">
        <v>72</v>
      </c>
      <c r="AG6" s="3" t="s">
        <v>42</v>
      </c>
      <c r="AH6" s="4">
        <v>1975832</v>
      </c>
      <c r="AI6" s="4">
        <v>1519493</v>
      </c>
      <c r="AJ6" s="4">
        <v>364860</v>
      </c>
      <c r="AK6" s="2" t="s">
        <v>289</v>
      </c>
    </row>
    <row r="7" spans="1:37" ht="15" customHeight="1">
      <c r="A7" s="19" t="s">
        <v>96</v>
      </c>
      <c r="B7" s="17">
        <v>4.1099958069011552E-2</v>
      </c>
      <c r="C7" s="17">
        <v>0.44477544434305072</v>
      </c>
      <c r="D7" s="17">
        <v>0.89412585556971635</v>
      </c>
      <c r="E7" s="17">
        <v>0.19215498690210536</v>
      </c>
      <c r="F7" s="17">
        <v>1.5502330266359867</v>
      </c>
      <c r="G7" s="17">
        <v>2.4785690178872763</v>
      </c>
      <c r="H7" s="17">
        <v>0.36902826373501502</v>
      </c>
      <c r="I7" s="4">
        <v>39610829</v>
      </c>
      <c r="J7" s="4">
        <v>441090269</v>
      </c>
      <c r="K7" s="4">
        <v>493320114</v>
      </c>
      <c r="L7" s="4">
        <v>206140000000000</v>
      </c>
      <c r="M7" s="4">
        <v>59260000000000</v>
      </c>
      <c r="N7" s="4">
        <v>193441191</v>
      </c>
      <c r="O7" s="1" t="s">
        <v>486</v>
      </c>
      <c r="P7" s="4">
        <v>76071486286336</v>
      </c>
      <c r="Q7" s="4">
        <v>3889886</v>
      </c>
      <c r="R7" s="4">
        <v>8725872</v>
      </c>
      <c r="S7" s="4">
        <v>775937</v>
      </c>
      <c r="T7" s="4">
        <v>93235</v>
      </c>
      <c r="U7" s="4">
        <v>0</v>
      </c>
      <c r="V7" s="4">
        <v>32100851</v>
      </c>
      <c r="W7" s="16">
        <v>45585781</v>
      </c>
      <c r="X7" s="16">
        <v>20275436</v>
      </c>
      <c r="Y7" s="4">
        <v>7642158</v>
      </c>
      <c r="Z7" s="4">
        <v>6095288</v>
      </c>
      <c r="AA7" s="4">
        <v>2171473</v>
      </c>
      <c r="AB7" s="4">
        <v>0</v>
      </c>
      <c r="AC7" s="4">
        <v>4366517</v>
      </c>
      <c r="AD7" s="4">
        <v>0</v>
      </c>
      <c r="AE7" s="3" t="s">
        <v>22</v>
      </c>
      <c r="AF7" s="3" t="s">
        <v>53</v>
      </c>
      <c r="AG7" s="3" t="s">
        <v>24</v>
      </c>
      <c r="AH7" s="4">
        <v>493320114</v>
      </c>
      <c r="AI7" s="4">
        <v>441090269</v>
      </c>
      <c r="AJ7" s="4">
        <v>39610829</v>
      </c>
      <c r="AK7" s="2" t="s">
        <v>97</v>
      </c>
    </row>
    <row r="8" spans="1:37" ht="15" customHeight="1">
      <c r="A8" s="19" t="s">
        <v>379</v>
      </c>
      <c r="B8" s="17">
        <v>4.1486209534521902E-2</v>
      </c>
      <c r="C8" s="17">
        <v>0.20281181152938776</v>
      </c>
      <c r="D8" s="17">
        <v>0.74352595328641757</v>
      </c>
      <c r="E8" s="17">
        <v>0.10564557613168725</v>
      </c>
      <c r="F8" s="17">
        <v>3.0419147262390158</v>
      </c>
      <c r="G8" s="17">
        <v>9.3061630218687874</v>
      </c>
      <c r="H8" s="17">
        <v>0.41548074797357254</v>
      </c>
      <c r="I8" s="4">
        <v>328600</v>
      </c>
      <c r="J8" s="4">
        <v>1211006</v>
      </c>
      <c r="K8" s="4">
        <v>1628734</v>
      </c>
      <c r="L8" s="4">
        <v>3110400000000</v>
      </c>
      <c r="M8" s="4">
        <v>301800000000</v>
      </c>
      <c r="N8" s="4">
        <v>402961</v>
      </c>
      <c r="O8" s="1" t="s">
        <v>487</v>
      </c>
      <c r="P8" s="4">
        <v>1292311318497</v>
      </c>
      <c r="Q8" s="4">
        <v>25837</v>
      </c>
      <c r="R8" s="4">
        <v>115393</v>
      </c>
      <c r="S8" s="4">
        <v>0</v>
      </c>
      <c r="T8" s="4">
        <v>80015</v>
      </c>
      <c r="U8" s="4">
        <v>0</v>
      </c>
      <c r="V8" s="4">
        <v>111921</v>
      </c>
      <c r="W8" s="16">
        <v>333166</v>
      </c>
      <c r="X8" s="16">
        <v>67570</v>
      </c>
      <c r="Y8" s="4">
        <v>60746</v>
      </c>
      <c r="Z8" s="4">
        <v>0</v>
      </c>
      <c r="AA8" s="4">
        <v>6824</v>
      </c>
      <c r="AB8" s="4">
        <v>0</v>
      </c>
      <c r="AC8" s="4">
        <v>0</v>
      </c>
      <c r="AD8" s="4">
        <v>0</v>
      </c>
      <c r="AE8" s="3" t="s">
        <v>40</v>
      </c>
      <c r="AF8" s="3" t="s">
        <v>45</v>
      </c>
      <c r="AG8" s="3" t="s">
        <v>42</v>
      </c>
      <c r="AH8" s="4">
        <v>814367</v>
      </c>
      <c r="AI8" s="4">
        <v>605503</v>
      </c>
      <c r="AJ8" s="4">
        <v>164300</v>
      </c>
      <c r="AK8" s="2" t="s">
        <v>380</v>
      </c>
    </row>
    <row r="9" spans="1:37" ht="15" customHeight="1">
      <c r="A9" s="19" t="s">
        <v>98</v>
      </c>
      <c r="B9" s="17">
        <v>4.4177411101462241E-2</v>
      </c>
      <c r="C9" s="17">
        <v>0.28566348404035785</v>
      </c>
      <c r="D9" s="17">
        <v>0.89046942913647231</v>
      </c>
      <c r="E9" s="17">
        <v>0.19152292260830764</v>
      </c>
      <c r="F9" s="17">
        <v>2.2136714014167138</v>
      </c>
      <c r="G9" s="17">
        <v>2.0963730569948185</v>
      </c>
      <c r="H9" s="17">
        <v>0.1434270019705052</v>
      </c>
      <c r="I9" s="4">
        <v>39486664</v>
      </c>
      <c r="J9" s="4">
        <v>417702065</v>
      </c>
      <c r="K9" s="4">
        <v>469080747</v>
      </c>
      <c r="L9" s="4">
        <v>206172000000000</v>
      </c>
      <c r="M9" s="4">
        <v>66585000000000</v>
      </c>
      <c r="N9" s="4">
        <v>145964129</v>
      </c>
      <c r="O9" s="1" t="s">
        <v>486</v>
      </c>
      <c r="P9" s="4">
        <v>29570631850263</v>
      </c>
      <c r="Q9" s="4">
        <v>6325707</v>
      </c>
      <c r="R9" s="4">
        <v>20181470</v>
      </c>
      <c r="S9" s="4">
        <v>0</v>
      </c>
      <c r="T9" s="4">
        <v>0</v>
      </c>
      <c r="U9" s="4">
        <v>578932</v>
      </c>
      <c r="V9" s="4">
        <v>45456495</v>
      </c>
      <c r="W9" s="16">
        <v>72542604</v>
      </c>
      <c r="X9" s="16">
        <v>20722773</v>
      </c>
      <c r="Y9" s="4">
        <v>18941987</v>
      </c>
      <c r="Z9" s="4">
        <v>0</v>
      </c>
      <c r="AA9" s="4">
        <v>1780786</v>
      </c>
      <c r="AB9" s="4">
        <v>0</v>
      </c>
      <c r="AC9" s="4">
        <v>0</v>
      </c>
      <c r="AD9" s="4">
        <v>0</v>
      </c>
      <c r="AE9" s="3" t="s">
        <v>22</v>
      </c>
      <c r="AF9" s="3" t="s">
        <v>53</v>
      </c>
      <c r="AG9" s="3" t="s">
        <v>24</v>
      </c>
      <c r="AH9" s="4">
        <v>469080747</v>
      </c>
      <c r="AI9" s="4">
        <v>417702065</v>
      </c>
      <c r="AJ9" s="4">
        <v>39486664</v>
      </c>
      <c r="AK9" s="2" t="s">
        <v>99</v>
      </c>
    </row>
    <row r="10" spans="1:37" ht="15" customHeight="1">
      <c r="A10" s="19" t="s">
        <v>120</v>
      </c>
      <c r="B10" s="17">
        <v>4.5687859204846012E-2</v>
      </c>
      <c r="C10" s="17">
        <v>7.9127338773395936E-2</v>
      </c>
      <c r="D10" s="17">
        <v>0.38832613828170598</v>
      </c>
      <c r="E10" s="17">
        <v>0.18475730959041933</v>
      </c>
      <c r="F10" s="17">
        <v>0.75768159083691655</v>
      </c>
      <c r="G10" s="17">
        <v>1.3879627013280589</v>
      </c>
      <c r="H10" s="17">
        <v>8.4899927268473757E-2</v>
      </c>
      <c r="I10" s="4">
        <v>5589480</v>
      </c>
      <c r="J10" s="4">
        <v>3692535</v>
      </c>
      <c r="K10" s="4">
        <v>9508850</v>
      </c>
      <c r="L10" s="4">
        <v>30253092624000</v>
      </c>
      <c r="M10" s="4">
        <v>12668997136000</v>
      </c>
      <c r="N10" s="4">
        <v>5409882</v>
      </c>
      <c r="O10" s="1" t="s">
        <v>486</v>
      </c>
      <c r="P10" s="4">
        <v>2568485363424</v>
      </c>
      <c r="Q10" s="4">
        <v>2736538</v>
      </c>
      <c r="R10" s="4">
        <v>1577746</v>
      </c>
      <c r="S10" s="4">
        <v>0</v>
      </c>
      <c r="T10" s="4">
        <v>0</v>
      </c>
      <c r="U10" s="4">
        <v>64539</v>
      </c>
      <c r="V10" s="4">
        <v>1111555</v>
      </c>
      <c r="W10" s="16">
        <v>5490378</v>
      </c>
      <c r="X10" s="16">
        <v>434439</v>
      </c>
      <c r="Y10" s="4">
        <v>113785</v>
      </c>
      <c r="Z10" s="4">
        <v>0</v>
      </c>
      <c r="AA10" s="4">
        <v>320654</v>
      </c>
      <c r="AB10" s="4">
        <v>0</v>
      </c>
      <c r="AC10" s="4">
        <v>0</v>
      </c>
      <c r="AD10" s="4">
        <v>0</v>
      </c>
      <c r="AE10" s="3" t="s">
        <v>22</v>
      </c>
      <c r="AF10" s="3" t="s">
        <v>53</v>
      </c>
      <c r="AG10" s="3" t="s">
        <v>24</v>
      </c>
      <c r="AH10" s="4">
        <v>9508850</v>
      </c>
      <c r="AI10" s="4">
        <v>3692535</v>
      </c>
      <c r="AJ10" s="4">
        <v>5589480</v>
      </c>
      <c r="AK10" s="2" t="s">
        <v>121</v>
      </c>
    </row>
    <row r="11" spans="1:37" ht="15" customHeight="1">
      <c r="A11" s="19" t="s">
        <v>102</v>
      </c>
      <c r="B11" s="17">
        <v>6.2156886830180259E-2</v>
      </c>
      <c r="C11" s="17">
        <v>0.45640786247338139</v>
      </c>
      <c r="D11" s="17">
        <v>0.89526461663045787</v>
      </c>
      <c r="E11" s="17">
        <v>0.18376980547583255</v>
      </c>
      <c r="F11" s="17">
        <v>2.0638265347583573</v>
      </c>
      <c r="G11" s="17">
        <v>3.9990890457754498</v>
      </c>
      <c r="H11" s="17">
        <v>0.12107969559130563</v>
      </c>
      <c r="I11" s="4">
        <v>32271448</v>
      </c>
      <c r="J11" s="4">
        <v>331324071</v>
      </c>
      <c r="K11" s="4">
        <v>370085073</v>
      </c>
      <c r="L11" s="4">
        <v>175608000000000</v>
      </c>
      <c r="M11" s="4">
        <v>35128000000000</v>
      </c>
      <c r="N11" s="4">
        <v>120791784</v>
      </c>
      <c r="O11" s="1" t="s">
        <v>486</v>
      </c>
      <c r="P11" s="4">
        <v>21262563183398</v>
      </c>
      <c r="Q11" s="4">
        <v>8465979</v>
      </c>
      <c r="R11" s="4">
        <v>12727875</v>
      </c>
      <c r="S11" s="4">
        <v>0</v>
      </c>
      <c r="T11" s="4">
        <v>0</v>
      </c>
      <c r="U11" s="4">
        <v>602084</v>
      </c>
      <c r="V11" s="4">
        <v>28604894</v>
      </c>
      <c r="W11" s="16">
        <v>50400832</v>
      </c>
      <c r="X11" s="16">
        <v>23003336</v>
      </c>
      <c r="Y11" s="4">
        <v>16972714</v>
      </c>
      <c r="Z11" s="4">
        <v>0</v>
      </c>
      <c r="AA11" s="4">
        <v>1262642</v>
      </c>
      <c r="AB11" s="4">
        <v>295393</v>
      </c>
      <c r="AC11" s="4">
        <v>4472587</v>
      </c>
      <c r="AD11" s="4">
        <v>0</v>
      </c>
      <c r="AE11" s="3" t="s">
        <v>22</v>
      </c>
      <c r="AF11" s="3" t="s">
        <v>53</v>
      </c>
      <c r="AG11" s="3" t="s">
        <v>24</v>
      </c>
      <c r="AH11" s="4">
        <v>370085073</v>
      </c>
      <c r="AI11" s="4">
        <v>331324071</v>
      </c>
      <c r="AJ11" s="4">
        <v>32271448</v>
      </c>
      <c r="AK11" s="2" t="s">
        <v>103</v>
      </c>
    </row>
    <row r="12" spans="1:37" ht="15" customHeight="1">
      <c r="A12" s="19" t="s">
        <v>333</v>
      </c>
      <c r="B12" s="17">
        <v>6.2996717842909847E-2</v>
      </c>
      <c r="C12" s="17">
        <v>7.4872825141525046E-2</v>
      </c>
      <c r="D12" s="17">
        <v>0.33524244923169927</v>
      </c>
      <c r="E12" s="17">
        <v>8.1576784651571393E-2</v>
      </c>
      <c r="F12" s="17">
        <v>0.78453519698173391</v>
      </c>
      <c r="G12" s="17">
        <v>1.7546448087431694</v>
      </c>
      <c r="H12" s="17">
        <v>1.7305896633321053E-2</v>
      </c>
      <c r="I12" s="4">
        <v>575720</v>
      </c>
      <c r="J12" s="4">
        <v>408155</v>
      </c>
      <c r="K12" s="4">
        <v>1217492</v>
      </c>
      <c r="L12" s="4">
        <v>7057400000000</v>
      </c>
      <c r="M12" s="4">
        <v>2562000000000</v>
      </c>
      <c r="N12" s="4">
        <v>682246</v>
      </c>
      <c r="O12" s="1" t="s">
        <v>486</v>
      </c>
      <c r="P12" s="4">
        <v>122134634900</v>
      </c>
      <c r="Q12" s="4">
        <v>255436</v>
      </c>
      <c r="R12" s="4">
        <v>516682</v>
      </c>
      <c r="S12" s="4">
        <v>0</v>
      </c>
      <c r="T12" s="4">
        <v>0</v>
      </c>
      <c r="U12" s="4">
        <v>45081</v>
      </c>
      <c r="V12" s="4">
        <v>207178</v>
      </c>
      <c r="W12" s="16">
        <v>1024377</v>
      </c>
      <c r="X12" s="16">
        <v>76698</v>
      </c>
      <c r="Y12" s="4">
        <v>56628</v>
      </c>
      <c r="Z12" s="4">
        <v>0</v>
      </c>
      <c r="AA12" s="4">
        <v>20070</v>
      </c>
      <c r="AB12" s="4">
        <v>0</v>
      </c>
      <c r="AC12" s="4">
        <v>0</v>
      </c>
      <c r="AD12" s="4">
        <v>0</v>
      </c>
      <c r="AE12" s="3" t="s">
        <v>22</v>
      </c>
      <c r="AF12" s="3" t="s">
        <v>53</v>
      </c>
      <c r="AG12" s="3" t="s">
        <v>24</v>
      </c>
      <c r="AH12" s="4">
        <v>1217492</v>
      </c>
      <c r="AI12" s="4">
        <v>408155</v>
      </c>
      <c r="AJ12" s="4">
        <v>575720</v>
      </c>
      <c r="AK12" s="2" t="s">
        <v>334</v>
      </c>
    </row>
    <row r="13" spans="1:37" ht="15" customHeight="1">
      <c r="A13" s="19" t="s">
        <v>412</v>
      </c>
      <c r="B13" s="17">
        <v>7.0365024559285047E-2</v>
      </c>
      <c r="C13" s="17">
        <v>0.20202781702698189</v>
      </c>
      <c r="D13" s="17">
        <v>0.69585531929166966</v>
      </c>
      <c r="E13" s="17">
        <v>7.3994345074886919E-2</v>
      </c>
      <c r="F13" s="17">
        <v>1.7912984230119779</v>
      </c>
      <c r="G13" s="17">
        <v>1.1947453330260429</v>
      </c>
      <c r="H13" s="17">
        <v>6.7261094163642801E-2</v>
      </c>
      <c r="I13" s="4">
        <v>761020</v>
      </c>
      <c r="J13" s="4">
        <v>1770289.3333333335</v>
      </c>
      <c r="K13" s="4">
        <v>2544048</v>
      </c>
      <c r="L13" s="4">
        <v>10284840000000</v>
      </c>
      <c r="M13" s="4">
        <v>4686120000000</v>
      </c>
      <c r="N13" s="4">
        <v>911421</v>
      </c>
      <c r="O13" s="1" t="s">
        <v>486</v>
      </c>
      <c r="P13" s="4">
        <v>691769591698</v>
      </c>
      <c r="Q13" s="4">
        <v>446245</v>
      </c>
      <c r="R13" s="4">
        <v>133411</v>
      </c>
      <c r="S13" s="4">
        <v>202999</v>
      </c>
      <c r="T13" s="4">
        <v>55738</v>
      </c>
      <c r="U13" s="4">
        <v>0</v>
      </c>
      <c r="V13" s="4">
        <v>47683</v>
      </c>
      <c r="W13" s="16">
        <v>886076</v>
      </c>
      <c r="X13" s="16">
        <v>179012</v>
      </c>
      <c r="Y13" s="4">
        <v>0</v>
      </c>
      <c r="Z13" s="4">
        <v>126402</v>
      </c>
      <c r="AA13" s="4">
        <v>52610</v>
      </c>
      <c r="AB13" s="4">
        <v>0</v>
      </c>
      <c r="AC13" s="4">
        <v>0</v>
      </c>
      <c r="AD13" s="4">
        <v>0</v>
      </c>
      <c r="AE13" s="3" t="s">
        <v>22</v>
      </c>
      <c r="AF13" s="3" t="s">
        <v>33</v>
      </c>
      <c r="AG13" s="3" t="s">
        <v>34</v>
      </c>
      <c r="AH13" s="4">
        <v>1908036</v>
      </c>
      <c r="AI13" s="4">
        <v>1327717</v>
      </c>
      <c r="AJ13" s="4">
        <v>570765</v>
      </c>
      <c r="AK13" s="2" t="s">
        <v>413</v>
      </c>
    </row>
    <row r="14" spans="1:37" ht="15" customHeight="1">
      <c r="A14" s="19" t="s">
        <v>308</v>
      </c>
      <c r="B14" s="17">
        <v>7.1165082118726991E-2</v>
      </c>
      <c r="C14" s="17">
        <v>0.16696896689229129</v>
      </c>
      <c r="D14" s="17">
        <v>0.52516703114329655</v>
      </c>
      <c r="E14" s="17">
        <v>0.2794993695812622</v>
      </c>
      <c r="F14" s="17">
        <v>2.0204264888716339</v>
      </c>
      <c r="G14" s="17">
        <v>0.84623217922606919</v>
      </c>
      <c r="H14" s="17">
        <v>0.3606725661266586</v>
      </c>
      <c r="I14" s="4">
        <v>9382632</v>
      </c>
      <c r="J14" s="4">
        <v>9609708</v>
      </c>
      <c r="K14" s="4">
        <v>18298384</v>
      </c>
      <c r="L14" s="4">
        <v>33569420976000</v>
      </c>
      <c r="M14" s="4">
        <v>18182664864000</v>
      </c>
      <c r="N14" s="4">
        <v>6058212</v>
      </c>
      <c r="O14" s="1" t="s">
        <v>484</v>
      </c>
      <c r="P14" s="4">
        <v>12107569206800</v>
      </c>
      <c r="Q14" s="4">
        <v>623818</v>
      </c>
      <c r="R14" s="4">
        <v>1783896</v>
      </c>
      <c r="S14" s="4">
        <v>2006311</v>
      </c>
      <c r="T14" s="4">
        <v>751597</v>
      </c>
      <c r="U14" s="4">
        <v>0</v>
      </c>
      <c r="V14" s="4">
        <v>2633468</v>
      </c>
      <c r="W14" s="16">
        <v>7799090</v>
      </c>
      <c r="X14" s="16">
        <v>1302206</v>
      </c>
      <c r="Y14" s="4">
        <v>245952</v>
      </c>
      <c r="Z14" s="4">
        <v>819107</v>
      </c>
      <c r="AA14" s="4">
        <v>237147</v>
      </c>
      <c r="AB14" s="4">
        <v>0</v>
      </c>
      <c r="AC14" s="4">
        <v>0</v>
      </c>
      <c r="AD14" s="4">
        <v>0</v>
      </c>
      <c r="AE14" s="3" t="s">
        <v>71</v>
      </c>
      <c r="AF14" s="3" t="s">
        <v>310</v>
      </c>
      <c r="AG14" s="3" t="s">
        <v>73</v>
      </c>
      <c r="AH14" s="4">
        <v>4574596</v>
      </c>
      <c r="AI14" s="4">
        <v>2402427</v>
      </c>
      <c r="AJ14" s="4">
        <v>2345658</v>
      </c>
      <c r="AK14" s="2" t="s">
        <v>309</v>
      </c>
    </row>
    <row r="15" spans="1:37" ht="15" customHeight="1">
      <c r="A15" s="19" t="s">
        <v>371</v>
      </c>
      <c r="B15" s="17">
        <v>7.397422766501599E-2</v>
      </c>
      <c r="C15" s="17">
        <v>0.49645512184252638</v>
      </c>
      <c r="D15" s="17">
        <v>0.85470584565977226</v>
      </c>
      <c r="E15" s="17">
        <v>7.3775567567567563E-2</v>
      </c>
      <c r="F15" s="17">
        <v>1.5163739731930144</v>
      </c>
      <c r="G15" s="17">
        <v>4.3369489960766217</v>
      </c>
      <c r="H15" s="17">
        <v>8.4132517519567573E-2</v>
      </c>
      <c r="I15" s="4">
        <v>341212</v>
      </c>
      <c r="J15" s="4">
        <v>2831737.3333333335</v>
      </c>
      <c r="K15" s="4">
        <v>3313113.333333333</v>
      </c>
      <c r="L15" s="4">
        <v>4625000000000</v>
      </c>
      <c r="M15" s="4">
        <v>866600000000</v>
      </c>
      <c r="N15" s="4">
        <v>1316622</v>
      </c>
      <c r="O15" s="1" t="s">
        <v>490</v>
      </c>
      <c r="P15" s="4">
        <v>389112893528</v>
      </c>
      <c r="Q15" s="4">
        <v>7447</v>
      </c>
      <c r="R15" s="4">
        <v>186300</v>
      </c>
      <c r="S15" s="4">
        <v>5455</v>
      </c>
      <c r="T15" s="4">
        <v>114364</v>
      </c>
      <c r="U15" s="4">
        <v>0</v>
      </c>
      <c r="V15" s="4">
        <v>180104</v>
      </c>
      <c r="W15" s="16">
        <v>493670</v>
      </c>
      <c r="X15" s="16">
        <v>245085</v>
      </c>
      <c r="Y15" s="4">
        <v>0</v>
      </c>
      <c r="Z15" s="4">
        <v>108118</v>
      </c>
      <c r="AA15" s="4">
        <v>136422</v>
      </c>
      <c r="AB15" s="4">
        <v>0</v>
      </c>
      <c r="AC15" s="4">
        <v>545</v>
      </c>
      <c r="AD15" s="4">
        <v>0</v>
      </c>
      <c r="AE15" s="3" t="s">
        <v>367</v>
      </c>
      <c r="AF15" s="3" t="s">
        <v>27</v>
      </c>
      <c r="AG15" s="3" t="s">
        <v>34</v>
      </c>
      <c r="AH15" s="4">
        <v>2484835</v>
      </c>
      <c r="AI15" s="4">
        <v>2123803</v>
      </c>
      <c r="AJ15" s="4">
        <v>255909</v>
      </c>
      <c r="AK15" s="2" t="s">
        <v>372</v>
      </c>
    </row>
    <row r="16" spans="1:37" ht="15" customHeight="1">
      <c r="A16" s="19" t="s">
        <v>431</v>
      </c>
      <c r="B16" s="17">
        <v>8.3051803664296084E-2</v>
      </c>
      <c r="C16" s="17">
        <v>0.18035833580093591</v>
      </c>
      <c r="D16" s="17">
        <v>0.50517595604314824</v>
      </c>
      <c r="E16" s="17">
        <v>0.25151105590062112</v>
      </c>
      <c r="F16" s="17">
        <v>2.0066517964933723</v>
      </c>
      <c r="G16" s="17">
        <v>1.9156102861282145</v>
      </c>
      <c r="H16" s="17">
        <v>0.28460848209018635</v>
      </c>
      <c r="I16" s="4">
        <v>2024664</v>
      </c>
      <c r="J16" s="4">
        <v>2749016</v>
      </c>
      <c r="K16" s="4">
        <v>5441700</v>
      </c>
      <c r="L16" s="4">
        <v>8050000000000</v>
      </c>
      <c r="M16" s="4">
        <v>2761000000000</v>
      </c>
      <c r="N16" s="4">
        <v>1809887</v>
      </c>
      <c r="O16" s="1" t="s">
        <v>484</v>
      </c>
      <c r="P16" s="4">
        <v>2291098280826</v>
      </c>
      <c r="Q16" s="4">
        <v>108833</v>
      </c>
      <c r="R16" s="4">
        <v>1139736</v>
      </c>
      <c r="S16" s="4">
        <v>8793</v>
      </c>
      <c r="T16" s="4">
        <v>170981</v>
      </c>
      <c r="U16" s="4">
        <v>0</v>
      </c>
      <c r="V16" s="4">
        <v>1077463</v>
      </c>
      <c r="W16" s="16">
        <v>2505806</v>
      </c>
      <c r="X16" s="16">
        <v>451943</v>
      </c>
      <c r="Y16" s="4">
        <v>162250</v>
      </c>
      <c r="Z16" s="4">
        <v>172496</v>
      </c>
      <c r="AA16" s="4">
        <v>785</v>
      </c>
      <c r="AB16" s="4">
        <v>116412</v>
      </c>
      <c r="AC16" s="4">
        <v>0</v>
      </c>
      <c r="AD16" s="4">
        <v>0</v>
      </c>
      <c r="AE16" s="3" t="s">
        <v>71</v>
      </c>
      <c r="AF16" s="3" t="s">
        <v>72</v>
      </c>
      <c r="AG16" s="3" t="s">
        <v>73</v>
      </c>
      <c r="AH16" s="4">
        <v>1360425</v>
      </c>
      <c r="AI16" s="4">
        <v>687254</v>
      </c>
      <c r="AJ16" s="4">
        <v>506166</v>
      </c>
      <c r="AK16" s="2" t="s">
        <v>432</v>
      </c>
    </row>
    <row r="17" spans="1:37" ht="15" customHeight="1">
      <c r="A17" s="19" t="s">
        <v>335</v>
      </c>
      <c r="B17" s="17">
        <v>9.8013339752299658E-2</v>
      </c>
      <c r="C17" s="17">
        <v>0.53893926925275359</v>
      </c>
      <c r="D17" s="17">
        <v>0.81854943648504086</v>
      </c>
      <c r="E17" s="17">
        <v>5.7469685303257759E-2</v>
      </c>
      <c r="F17" s="17">
        <v>1.0700576577346523</v>
      </c>
      <c r="G17" s="17">
        <v>7.5112211221122109</v>
      </c>
      <c r="H17" s="17">
        <v>5.3797422810943761E-2</v>
      </c>
      <c r="I17" s="4">
        <v>207492</v>
      </c>
      <c r="J17" s="4">
        <v>1110278</v>
      </c>
      <c r="K17" s="4">
        <v>1356397</v>
      </c>
      <c r="L17" s="4">
        <v>3610460000000</v>
      </c>
      <c r="M17" s="4">
        <v>424200000000</v>
      </c>
      <c r="N17" s="4">
        <v>655246</v>
      </c>
      <c r="O17" s="1" t="s">
        <v>486</v>
      </c>
      <c r="P17" s="4">
        <v>194233443162</v>
      </c>
      <c r="Q17" s="4">
        <v>9905</v>
      </c>
      <c r="R17" s="4">
        <v>57579</v>
      </c>
      <c r="S17" s="4">
        <v>12464</v>
      </c>
      <c r="T17" s="4">
        <v>0</v>
      </c>
      <c r="U17" s="4">
        <v>53467</v>
      </c>
      <c r="V17" s="4">
        <v>113264</v>
      </c>
      <c r="W17" s="16">
        <v>246679</v>
      </c>
      <c r="X17" s="16">
        <v>132945</v>
      </c>
      <c r="Y17" s="4">
        <v>8977</v>
      </c>
      <c r="Z17" s="4">
        <v>123715</v>
      </c>
      <c r="AA17" s="4">
        <v>72</v>
      </c>
      <c r="AB17" s="4">
        <v>0</v>
      </c>
      <c r="AC17" s="4">
        <v>0</v>
      </c>
      <c r="AD17" s="4">
        <v>181</v>
      </c>
      <c r="AE17" s="3" t="s">
        <v>22</v>
      </c>
      <c r="AF17" s="3" t="s">
        <v>53</v>
      </c>
      <c r="AG17" s="3" t="s">
        <v>24</v>
      </c>
      <c r="AH17" s="4">
        <v>1356397</v>
      </c>
      <c r="AI17" s="4">
        <v>1110278</v>
      </c>
      <c r="AJ17" s="4">
        <v>207492</v>
      </c>
      <c r="AK17" s="2" t="s">
        <v>336</v>
      </c>
    </row>
    <row r="18" spans="1:37" ht="15" customHeight="1">
      <c r="A18" s="19" t="s">
        <v>141</v>
      </c>
      <c r="B18" s="17">
        <v>0.10486636953486743</v>
      </c>
      <c r="C18" s="17">
        <v>0.20533084941179394</v>
      </c>
      <c r="D18" s="17">
        <v>0.57340542452763876</v>
      </c>
      <c r="E18" s="17">
        <v>0.12338761193633248</v>
      </c>
      <c r="F18" s="17">
        <v>0.94432804368844203</v>
      </c>
      <c r="G18" s="17">
        <v>1.1536568616229828</v>
      </c>
      <c r="H18" s="17">
        <v>1.2272019495944383E-2</v>
      </c>
      <c r="I18" s="4">
        <v>37147568</v>
      </c>
      <c r="J18" s="4">
        <v>46908331</v>
      </c>
      <c r="K18" s="4">
        <v>81806570</v>
      </c>
      <c r="L18" s="4">
        <v>301064000000000</v>
      </c>
      <c r="M18" s="4">
        <v>139792000000000</v>
      </c>
      <c r="N18" s="4">
        <v>42074469</v>
      </c>
      <c r="O18" s="1" t="s">
        <v>486</v>
      </c>
      <c r="P18" s="4">
        <v>3694663277527</v>
      </c>
      <c r="Q18" s="4">
        <v>1537939</v>
      </c>
      <c r="R18" s="4">
        <v>10123528</v>
      </c>
      <c r="S18" s="4">
        <v>19191594</v>
      </c>
      <c r="T18" s="4">
        <v>2984381</v>
      </c>
      <c r="U18" s="4">
        <v>0</v>
      </c>
      <c r="V18" s="4">
        <v>7942729</v>
      </c>
      <c r="W18" s="16">
        <v>41780171</v>
      </c>
      <c r="X18" s="16">
        <v>8578758</v>
      </c>
      <c r="Y18" s="4">
        <v>1283224</v>
      </c>
      <c r="Z18" s="4">
        <v>1693329</v>
      </c>
      <c r="AA18" s="4">
        <v>1391827</v>
      </c>
      <c r="AB18" s="4">
        <v>4210378</v>
      </c>
      <c r="AC18" s="4">
        <v>0</v>
      </c>
      <c r="AD18" s="4">
        <v>0</v>
      </c>
      <c r="AE18" s="3" t="s">
        <v>22</v>
      </c>
      <c r="AF18" s="3" t="s">
        <v>59</v>
      </c>
      <c r="AG18" s="3" t="s">
        <v>24</v>
      </c>
      <c r="AH18" s="4">
        <v>81806570</v>
      </c>
      <c r="AI18" s="4">
        <v>46908331</v>
      </c>
      <c r="AJ18" s="4">
        <v>37147568</v>
      </c>
      <c r="AK18" s="2" t="s">
        <v>142</v>
      </c>
    </row>
    <row r="19" spans="1:37" ht="15" customHeight="1">
      <c r="A19" s="19" t="s">
        <v>381</v>
      </c>
      <c r="B19" s="17">
        <v>0.10570585675676755</v>
      </c>
      <c r="C19" s="17">
        <v>0.32789997045675273</v>
      </c>
      <c r="D19" s="17">
        <v>0.7605993570496139</v>
      </c>
      <c r="E19" s="17">
        <v>0.13580095721707816</v>
      </c>
      <c r="F19" s="17">
        <v>2.5952317245324452</v>
      </c>
      <c r="G19" s="17">
        <v>5.4911045218680501</v>
      </c>
      <c r="H19" s="17">
        <v>0.45532194906695045</v>
      </c>
      <c r="I19" s="4">
        <v>650698</v>
      </c>
      <c r="J19" s="4">
        <v>2667390</v>
      </c>
      <c r="K19" s="4">
        <v>3506958</v>
      </c>
      <c r="L19" s="4">
        <v>4791556800000</v>
      </c>
      <c r="M19" s="4">
        <v>738172800000</v>
      </c>
      <c r="N19" s="4">
        <v>975447</v>
      </c>
      <c r="O19" s="1" t="s">
        <v>487</v>
      </c>
      <c r="P19" s="4">
        <v>2181700981241</v>
      </c>
      <c r="Q19" s="4">
        <v>409039</v>
      </c>
      <c r="R19" s="4">
        <v>515959</v>
      </c>
      <c r="S19" s="4">
        <v>23607</v>
      </c>
      <c r="T19" s="4">
        <v>125358</v>
      </c>
      <c r="U19" s="4">
        <v>0</v>
      </c>
      <c r="V19" s="4">
        <v>56583</v>
      </c>
      <c r="W19" s="16">
        <v>1130546</v>
      </c>
      <c r="X19" s="16">
        <v>370706</v>
      </c>
      <c r="Y19" s="4">
        <v>41636</v>
      </c>
      <c r="Z19" s="4">
        <v>10775</v>
      </c>
      <c r="AA19" s="4">
        <v>0</v>
      </c>
      <c r="AB19" s="4">
        <v>316897</v>
      </c>
      <c r="AC19" s="4">
        <v>0</v>
      </c>
      <c r="AD19" s="4">
        <v>1398</v>
      </c>
      <c r="AE19" s="3" t="s">
        <v>40</v>
      </c>
      <c r="AF19" s="3" t="s">
        <v>41</v>
      </c>
      <c r="AG19" s="3" t="s">
        <v>42</v>
      </c>
      <c r="AH19" s="4">
        <v>1753479</v>
      </c>
      <c r="AI19" s="4">
        <v>1333695</v>
      </c>
      <c r="AJ19" s="4">
        <v>325349</v>
      </c>
      <c r="AK19" s="2" t="s">
        <v>382</v>
      </c>
    </row>
    <row r="20" spans="1:37" ht="15" customHeight="1">
      <c r="A20" s="19" t="s">
        <v>194</v>
      </c>
      <c r="B20" s="17">
        <v>0.10813958564445464</v>
      </c>
      <c r="C20" s="17">
        <v>0.25683769925312749</v>
      </c>
      <c r="D20" s="17">
        <v>0.55036744209681243</v>
      </c>
      <c r="E20" s="17">
        <v>0.11023203207912559</v>
      </c>
      <c r="F20" s="17">
        <v>1.1941886962434451</v>
      </c>
      <c r="G20" s="17">
        <v>1.2504308859014133</v>
      </c>
      <c r="H20" s="17">
        <v>2.4075768515218986E-2</v>
      </c>
      <c r="I20" s="4">
        <v>12090117</v>
      </c>
      <c r="J20" s="4">
        <v>13527767</v>
      </c>
      <c r="K20" s="4">
        <v>24579519</v>
      </c>
      <c r="L20" s="5">
        <v>109678800000000</v>
      </c>
      <c r="M20" s="4">
        <v>48736800000000</v>
      </c>
      <c r="N20" s="4">
        <v>11202099</v>
      </c>
      <c r="O20" s="1" t="s">
        <v>485</v>
      </c>
      <c r="P20" s="4">
        <v>2640601399827</v>
      </c>
      <c r="Q20" s="4">
        <v>962262</v>
      </c>
      <c r="R20" s="4">
        <v>4333591</v>
      </c>
      <c r="S20" s="4">
        <v>2849303</v>
      </c>
      <c r="T20" s="4">
        <v>1872219</v>
      </c>
      <c r="U20" s="4">
        <v>0</v>
      </c>
      <c r="V20" s="4">
        <v>331647</v>
      </c>
      <c r="W20" s="16">
        <v>10349022</v>
      </c>
      <c r="X20" s="16">
        <v>2658019</v>
      </c>
      <c r="Y20" s="4">
        <v>1427517</v>
      </c>
      <c r="Z20" s="4">
        <v>1230006</v>
      </c>
      <c r="AA20" s="4">
        <v>496</v>
      </c>
      <c r="AB20" s="4">
        <v>0</v>
      </c>
      <c r="AC20" s="4">
        <v>0</v>
      </c>
      <c r="AD20" s="4">
        <v>0</v>
      </c>
      <c r="AE20" s="1" t="s">
        <v>22</v>
      </c>
      <c r="AF20" s="1" t="s">
        <v>196</v>
      </c>
      <c r="AG20" s="1" t="s">
        <v>24</v>
      </c>
      <c r="AH20" s="5">
        <v>24579519</v>
      </c>
      <c r="AI20" s="5">
        <v>13527767</v>
      </c>
      <c r="AJ20" s="5">
        <v>12090117</v>
      </c>
      <c r="AK20" s="1" t="s">
        <v>195</v>
      </c>
    </row>
    <row r="21" spans="1:37" ht="15" customHeight="1">
      <c r="A21" s="19" t="s">
        <v>143</v>
      </c>
      <c r="B21" s="17">
        <v>0.11045925753924764</v>
      </c>
      <c r="C21" s="17">
        <v>0.24045143470413144</v>
      </c>
      <c r="D21" s="17">
        <v>0.62769146533580722</v>
      </c>
      <c r="E21" s="17">
        <v>0.17015035595173622</v>
      </c>
      <c r="F21" s="17">
        <v>0.68605950657864434</v>
      </c>
      <c r="G21" s="17">
        <v>1.2272516248839369</v>
      </c>
      <c r="H21" s="17">
        <v>0.10175266973873244</v>
      </c>
      <c r="I21" s="4">
        <v>23267710.666666668</v>
      </c>
      <c r="J21" s="4">
        <v>38962382.666666664</v>
      </c>
      <c r="K21" s="4">
        <v>62072506.666666672</v>
      </c>
      <c r="L21" s="4">
        <v>136747940000000</v>
      </c>
      <c r="M21" s="4">
        <v>61397616000000</v>
      </c>
      <c r="N21" s="4">
        <v>36815134</v>
      </c>
      <c r="O21" s="1" t="s">
        <v>485</v>
      </c>
      <c r="P21" s="4">
        <v>13914467976272</v>
      </c>
      <c r="Q21" s="4">
        <v>3028558</v>
      </c>
      <c r="R21" s="4">
        <v>17837396</v>
      </c>
      <c r="S21" s="4">
        <v>1211014</v>
      </c>
      <c r="T21" s="4">
        <v>1419636</v>
      </c>
      <c r="U21" s="4">
        <v>0</v>
      </c>
      <c r="V21" s="4">
        <v>5018439</v>
      </c>
      <c r="W21" s="16">
        <v>28515043</v>
      </c>
      <c r="X21" s="16">
        <v>6856483</v>
      </c>
      <c r="Y21" s="4">
        <v>5471127</v>
      </c>
      <c r="Z21" s="4">
        <v>1105186</v>
      </c>
      <c r="AA21" s="4">
        <v>265132</v>
      </c>
      <c r="AB21" s="4">
        <v>15038</v>
      </c>
      <c r="AC21" s="4">
        <v>0</v>
      </c>
      <c r="AD21" s="4">
        <v>0</v>
      </c>
      <c r="AE21" s="3" t="s">
        <v>22</v>
      </c>
      <c r="AF21" s="3" t="s">
        <v>33</v>
      </c>
      <c r="AG21" s="3" t="s">
        <v>34</v>
      </c>
      <c r="AH21" s="4">
        <v>46554380</v>
      </c>
      <c r="AI21" s="4">
        <v>29221787</v>
      </c>
      <c r="AJ21" s="4">
        <v>17450783</v>
      </c>
      <c r="AK21" s="2" t="s">
        <v>144</v>
      </c>
    </row>
    <row r="22" spans="1:37" ht="15" customHeight="1">
      <c r="A22" s="19" t="s">
        <v>404</v>
      </c>
      <c r="B22" s="17">
        <v>0.11113758538282456</v>
      </c>
      <c r="C22" s="17">
        <v>0.28817027739863099</v>
      </c>
      <c r="D22" s="17">
        <v>0.68759286334552649</v>
      </c>
      <c r="E22" s="17">
        <v>9.6712946310816963E-2</v>
      </c>
      <c r="F22" s="17">
        <v>0.64625186351268227</v>
      </c>
      <c r="G22" s="17">
        <v>0.6748192771084337</v>
      </c>
      <c r="H22" s="17">
        <v>0.82839574229192148</v>
      </c>
      <c r="I22" s="4">
        <v>403322</v>
      </c>
      <c r="J22" s="4">
        <v>868623</v>
      </c>
      <c r="K22" s="4">
        <v>1263281</v>
      </c>
      <c r="L22" s="4">
        <v>4170300000000</v>
      </c>
      <c r="M22" s="4">
        <v>2490000000000</v>
      </c>
      <c r="N22" s="4">
        <v>767368</v>
      </c>
      <c r="O22" s="1" t="s">
        <v>485</v>
      </c>
      <c r="P22" s="4">
        <v>3454658764080</v>
      </c>
      <c r="Q22" s="4">
        <v>36901</v>
      </c>
      <c r="R22" s="4">
        <v>142930</v>
      </c>
      <c r="S22" s="4">
        <v>14085</v>
      </c>
      <c r="T22" s="4">
        <v>34059</v>
      </c>
      <c r="U22" s="4">
        <v>0</v>
      </c>
      <c r="V22" s="4">
        <v>259230</v>
      </c>
      <c r="W22" s="16">
        <v>487205</v>
      </c>
      <c r="X22" s="16">
        <v>140398</v>
      </c>
      <c r="Y22" s="4">
        <v>17515</v>
      </c>
      <c r="Z22" s="4">
        <v>90703</v>
      </c>
      <c r="AA22" s="4">
        <v>3185</v>
      </c>
      <c r="AB22" s="4">
        <v>28995</v>
      </c>
      <c r="AC22" s="4">
        <v>0</v>
      </c>
      <c r="AD22" s="4">
        <v>0</v>
      </c>
      <c r="AE22" s="3" t="s">
        <v>22</v>
      </c>
      <c r="AF22" s="3" t="s">
        <v>245</v>
      </c>
      <c r="AG22" s="3" t="s">
        <v>24</v>
      </c>
      <c r="AH22" s="4">
        <v>1263281</v>
      </c>
      <c r="AI22" s="4">
        <v>868623</v>
      </c>
      <c r="AJ22" s="4">
        <v>403322</v>
      </c>
      <c r="AK22" s="2" t="s">
        <v>405</v>
      </c>
    </row>
    <row r="23" spans="1:37" ht="15" customHeight="1">
      <c r="A23" s="19" t="s">
        <v>66</v>
      </c>
      <c r="B23" s="17">
        <v>0.11532707524404623</v>
      </c>
      <c r="C23" s="17">
        <v>0.13399012923969286</v>
      </c>
      <c r="D23" s="17">
        <v>0.44841654626160476</v>
      </c>
      <c r="E23" s="17">
        <v>0.19097205686672736</v>
      </c>
      <c r="F23" s="17">
        <v>4.9199276137845152</v>
      </c>
      <c r="G23" s="17">
        <v>6.7309149972929072</v>
      </c>
      <c r="H23" s="17">
        <v>0.41574452422130403</v>
      </c>
      <c r="I23" s="4">
        <v>2726890</v>
      </c>
      <c r="J23" s="4">
        <v>1909911</v>
      </c>
      <c r="K23" s="4">
        <v>4259234</v>
      </c>
      <c r="L23" s="5">
        <v>14279000000000</v>
      </c>
      <c r="M23" s="4">
        <v>1847000000000</v>
      </c>
      <c r="N23" s="4">
        <v>719474</v>
      </c>
      <c r="O23" s="1" t="s">
        <v>486</v>
      </c>
      <c r="P23" s="4">
        <v>5936416061356</v>
      </c>
      <c r="Q23" s="4">
        <v>28282</v>
      </c>
      <c r="R23" s="4">
        <v>2376173</v>
      </c>
      <c r="S23" s="4">
        <v>0</v>
      </c>
      <c r="T23" s="4">
        <v>0</v>
      </c>
      <c r="U23" s="4">
        <v>280914</v>
      </c>
      <c r="V23" s="4">
        <v>980610</v>
      </c>
      <c r="W23" s="16">
        <v>3665979</v>
      </c>
      <c r="X23" s="16">
        <v>491205</v>
      </c>
      <c r="Y23" s="4">
        <v>285079</v>
      </c>
      <c r="Z23" s="4">
        <v>0</v>
      </c>
      <c r="AA23" s="4">
        <v>964</v>
      </c>
      <c r="AB23" s="4">
        <v>205162</v>
      </c>
      <c r="AC23" s="4">
        <v>0</v>
      </c>
      <c r="AD23" s="4">
        <v>0</v>
      </c>
      <c r="AE23" s="1" t="s">
        <v>22</v>
      </c>
      <c r="AF23" s="1" t="s">
        <v>68</v>
      </c>
      <c r="AG23" s="1" t="s">
        <v>24</v>
      </c>
      <c r="AH23" s="5">
        <v>4259234</v>
      </c>
      <c r="AI23" s="5">
        <v>1909911</v>
      </c>
      <c r="AJ23" s="5">
        <v>2726890</v>
      </c>
      <c r="AK23" s="1" t="s">
        <v>67</v>
      </c>
    </row>
    <row r="24" spans="1:37" ht="15" customHeight="1">
      <c r="A24" s="19" t="s">
        <v>326</v>
      </c>
      <c r="B24" s="17">
        <v>0.12620249011217063</v>
      </c>
      <c r="C24" s="17">
        <v>0.39728192341849006</v>
      </c>
      <c r="D24" s="17">
        <v>0.82920467702608647</v>
      </c>
      <c r="E24" s="17">
        <v>0.14544032222636824</v>
      </c>
      <c r="F24" s="17">
        <v>0.84142177494486869</v>
      </c>
      <c r="G24" s="17">
        <v>2.2579018157363819</v>
      </c>
      <c r="H24" s="17">
        <v>0.18237902091539177</v>
      </c>
      <c r="I24" s="4">
        <v>915961.33333333326</v>
      </c>
      <c r="J24" s="4">
        <v>5040893.333333333</v>
      </c>
      <c r="K24" s="4">
        <v>6079190.666666667</v>
      </c>
      <c r="L24" s="4">
        <v>6297850000000</v>
      </c>
      <c r="M24" s="4">
        <v>1933100000000</v>
      </c>
      <c r="N24" s="4">
        <v>3301357</v>
      </c>
      <c r="O24" s="1" t="s">
        <v>486</v>
      </c>
      <c r="P24" s="4">
        <v>1148595716872</v>
      </c>
      <c r="Q24" s="4">
        <v>48680</v>
      </c>
      <c r="R24" s="4">
        <v>267544</v>
      </c>
      <c r="S24" s="4">
        <v>211790</v>
      </c>
      <c r="T24" s="4">
        <v>79085</v>
      </c>
      <c r="U24" s="4">
        <v>0</v>
      </c>
      <c r="V24" s="4">
        <v>1324046</v>
      </c>
      <c r="W24" s="16">
        <v>1931145</v>
      </c>
      <c r="X24" s="16">
        <v>767209</v>
      </c>
      <c r="Y24" s="4">
        <v>551484</v>
      </c>
      <c r="Z24" s="4">
        <v>144686</v>
      </c>
      <c r="AA24" s="4">
        <v>71039</v>
      </c>
      <c r="AB24" s="4">
        <v>0</v>
      </c>
      <c r="AC24" s="4">
        <v>0</v>
      </c>
      <c r="AD24" s="4">
        <v>0</v>
      </c>
      <c r="AE24" s="3" t="s">
        <v>22</v>
      </c>
      <c r="AF24" s="3" t="s">
        <v>33</v>
      </c>
      <c r="AG24" s="3" t="s">
        <v>34</v>
      </c>
      <c r="AH24" s="4">
        <v>4559393</v>
      </c>
      <c r="AI24" s="4">
        <v>3780670</v>
      </c>
      <c r="AJ24" s="4">
        <v>686971</v>
      </c>
      <c r="AK24" s="2" t="s">
        <v>327</v>
      </c>
    </row>
    <row r="25" spans="1:37" ht="15" customHeight="1">
      <c r="A25" s="19" t="s">
        <v>421</v>
      </c>
      <c r="B25" s="17">
        <v>0.13061710297589707</v>
      </c>
      <c r="C25" s="17">
        <v>0.1710999522646485</v>
      </c>
      <c r="D25" s="17">
        <v>0.69329178980736994</v>
      </c>
      <c r="E25" s="17">
        <v>0.14023619809277391</v>
      </c>
      <c r="F25" s="17">
        <v>0.64369562362400756</v>
      </c>
      <c r="G25" s="17">
        <v>0.64232942199043896</v>
      </c>
      <c r="H25" s="17">
        <v>1.9649023684419746</v>
      </c>
      <c r="I25" s="4">
        <v>238478.66666666669</v>
      </c>
      <c r="J25" s="4">
        <v>783832</v>
      </c>
      <c r="K25" s="4">
        <v>1130594.6666666665</v>
      </c>
      <c r="L25" s="4">
        <v>1700550000000</v>
      </c>
      <c r="M25" s="4">
        <v>1035450000000</v>
      </c>
      <c r="N25" s="4">
        <v>687837</v>
      </c>
      <c r="O25" s="1" t="s">
        <v>486</v>
      </c>
      <c r="P25" s="4">
        <v>3341414722654</v>
      </c>
      <c r="Q25" s="4">
        <v>20272</v>
      </c>
      <c r="R25" s="4">
        <v>573136</v>
      </c>
      <c r="S25" s="4">
        <v>144736</v>
      </c>
      <c r="T25" s="4">
        <v>40386</v>
      </c>
      <c r="U25" s="4">
        <v>0</v>
      </c>
      <c r="V25" s="4">
        <v>84562</v>
      </c>
      <c r="W25" s="16">
        <v>863092</v>
      </c>
      <c r="X25" s="16">
        <v>147675</v>
      </c>
      <c r="Y25" s="4">
        <v>2931</v>
      </c>
      <c r="Z25" s="4">
        <v>26685</v>
      </c>
      <c r="AA25" s="4">
        <v>2184</v>
      </c>
      <c r="AB25" s="4">
        <v>115875</v>
      </c>
      <c r="AC25" s="4">
        <v>0</v>
      </c>
      <c r="AD25" s="4">
        <v>0</v>
      </c>
      <c r="AE25" s="3" t="s">
        <v>22</v>
      </c>
      <c r="AF25" s="3" t="s">
        <v>33</v>
      </c>
      <c r="AG25" s="3" t="s">
        <v>34</v>
      </c>
      <c r="AH25" s="4">
        <v>847946</v>
      </c>
      <c r="AI25" s="4">
        <v>587874</v>
      </c>
      <c r="AJ25" s="4">
        <v>178859</v>
      </c>
      <c r="AK25" s="2" t="s">
        <v>422</v>
      </c>
    </row>
    <row r="26" spans="1:37" ht="15" customHeight="1">
      <c r="A26" s="19" t="s">
        <v>275</v>
      </c>
      <c r="B26" s="17">
        <v>0.13118382282801089</v>
      </c>
      <c r="C26" s="17">
        <v>0.2171900293486701</v>
      </c>
      <c r="D26" s="17">
        <v>0.68426268428918169</v>
      </c>
      <c r="E26" s="17">
        <v>0.11392548432805726</v>
      </c>
      <c r="F26" s="17">
        <v>0.69470511302083038</v>
      </c>
      <c r="G26" s="17">
        <v>0.76017029328287611</v>
      </c>
      <c r="H26" s="17">
        <v>0.69009783670877911</v>
      </c>
      <c r="I26" s="4">
        <v>420288</v>
      </c>
      <c r="J26" s="4">
        <v>1032952</v>
      </c>
      <c r="K26" s="4">
        <v>1509584</v>
      </c>
      <c r="L26" s="4">
        <v>3689148240000</v>
      </c>
      <c r="M26" s="4">
        <v>2095904160000</v>
      </c>
      <c r="N26" s="4">
        <v>890765</v>
      </c>
      <c r="O26" s="1" t="s">
        <v>484</v>
      </c>
      <c r="P26" s="4">
        <v>2545873219722</v>
      </c>
      <c r="Q26" s="4">
        <v>59724</v>
      </c>
      <c r="R26" s="4">
        <v>125112</v>
      </c>
      <c r="S26" s="4">
        <v>228837</v>
      </c>
      <c r="T26" s="4">
        <v>144105</v>
      </c>
      <c r="U26" s="4">
        <v>0</v>
      </c>
      <c r="V26" s="4">
        <v>354018</v>
      </c>
      <c r="W26" s="16">
        <v>911796</v>
      </c>
      <c r="X26" s="16">
        <v>198033</v>
      </c>
      <c r="Y26" s="4">
        <v>23021</v>
      </c>
      <c r="Z26" s="4">
        <v>121481</v>
      </c>
      <c r="AA26" s="4">
        <v>53531</v>
      </c>
      <c r="AB26" s="4">
        <v>0</v>
      </c>
      <c r="AC26" s="4">
        <v>0</v>
      </c>
      <c r="AD26" s="4">
        <v>0</v>
      </c>
      <c r="AE26" s="3" t="s">
        <v>71</v>
      </c>
      <c r="AF26" s="3" t="s">
        <v>277</v>
      </c>
      <c r="AG26" s="3" t="s">
        <v>73</v>
      </c>
      <c r="AH26" s="4">
        <v>377396</v>
      </c>
      <c r="AI26" s="4">
        <v>258238</v>
      </c>
      <c r="AJ26" s="4">
        <v>105072</v>
      </c>
      <c r="AK26" s="2" t="s">
        <v>276</v>
      </c>
    </row>
    <row r="27" spans="1:37" ht="15" customHeight="1">
      <c r="A27" s="19" t="s">
        <v>84</v>
      </c>
      <c r="B27" s="17">
        <v>0.13751624447047828</v>
      </c>
      <c r="C27" s="17">
        <v>4.9515072234932088E-2</v>
      </c>
      <c r="D27" s="17">
        <v>0.77405942115270121</v>
      </c>
      <c r="E27" s="17">
        <v>0.10794539670172705</v>
      </c>
      <c r="F27" s="17">
        <v>153.58386937159821</v>
      </c>
      <c r="G27" s="17">
        <v>0.9458025393215842</v>
      </c>
      <c r="H27" s="17">
        <v>0.38366535101253085</v>
      </c>
      <c r="I27" s="4">
        <v>332515</v>
      </c>
      <c r="J27" s="4">
        <v>241827</v>
      </c>
      <c r="K27" s="4">
        <v>312414</v>
      </c>
      <c r="L27" s="5">
        <v>3080400000000</v>
      </c>
      <c r="M27" s="4">
        <v>1583100000000</v>
      </c>
      <c r="N27" s="4">
        <v>2021</v>
      </c>
      <c r="O27" s="1" t="s">
        <v>486</v>
      </c>
      <c r="P27" s="4">
        <v>1181842747259</v>
      </c>
      <c r="Q27" s="4">
        <v>131266</v>
      </c>
      <c r="R27" s="4">
        <v>558605</v>
      </c>
      <c r="S27" s="4">
        <v>0</v>
      </c>
      <c r="T27" s="4">
        <v>0</v>
      </c>
      <c r="U27" s="4">
        <v>144375</v>
      </c>
      <c r="V27" s="4">
        <v>33409</v>
      </c>
      <c r="W27" s="16">
        <v>867655</v>
      </c>
      <c r="X27" s="16">
        <v>42962</v>
      </c>
      <c r="Y27" s="4">
        <v>42962</v>
      </c>
      <c r="Z27" s="4">
        <v>0</v>
      </c>
      <c r="AA27" s="4">
        <v>0</v>
      </c>
      <c r="AB27" s="4">
        <v>0</v>
      </c>
      <c r="AC27" s="4">
        <v>0</v>
      </c>
      <c r="AD27" s="4">
        <v>0</v>
      </c>
      <c r="AE27" s="1" t="s">
        <v>22</v>
      </c>
      <c r="AF27" s="1" t="s">
        <v>59</v>
      </c>
      <c r="AG27" s="1" t="s">
        <v>24</v>
      </c>
      <c r="AH27" s="5">
        <v>312414</v>
      </c>
      <c r="AI27" s="5">
        <v>241827</v>
      </c>
      <c r="AJ27" s="5">
        <v>332515</v>
      </c>
      <c r="AK27" s="1" t="s">
        <v>85</v>
      </c>
    </row>
    <row r="28" spans="1:37" ht="15" customHeight="1">
      <c r="A28" s="19" t="s">
        <v>112</v>
      </c>
      <c r="B28" s="17">
        <v>0.15071479782811228</v>
      </c>
      <c r="C28" s="17">
        <v>0.17837800768131284</v>
      </c>
      <c r="D28" s="17">
        <v>0.68315160129624919</v>
      </c>
      <c r="E28" s="17">
        <v>0.22278102017461726</v>
      </c>
      <c r="F28" s="17">
        <v>1.1945616106893717</v>
      </c>
      <c r="G28" s="17">
        <v>0.73554166666666665</v>
      </c>
      <c r="H28" s="17">
        <v>0.19011657764161846</v>
      </c>
      <c r="I28" s="4">
        <v>55676987</v>
      </c>
      <c r="J28" s="4">
        <v>65422382</v>
      </c>
      <c r="K28" s="4">
        <v>95765540</v>
      </c>
      <c r="L28" s="4">
        <v>249918000000000</v>
      </c>
      <c r="M28" s="4">
        <v>144000000000000</v>
      </c>
      <c r="N28" s="4">
        <v>43637663</v>
      </c>
      <c r="O28" s="1" t="s">
        <v>486</v>
      </c>
      <c r="P28" s="4">
        <v>47513554851038</v>
      </c>
      <c r="Q28" s="4">
        <v>10535502</v>
      </c>
      <c r="R28" s="4">
        <v>61636024</v>
      </c>
      <c r="S28" s="4">
        <v>0</v>
      </c>
      <c r="T28" s="4">
        <v>0</v>
      </c>
      <c r="U28" s="4">
        <v>2224971</v>
      </c>
      <c r="V28" s="4">
        <v>6517536</v>
      </c>
      <c r="W28" s="16">
        <v>80914033</v>
      </c>
      <c r="X28" s="16">
        <v>14433284</v>
      </c>
      <c r="Y28" s="4">
        <v>11080071</v>
      </c>
      <c r="Z28" s="4">
        <v>0</v>
      </c>
      <c r="AA28" s="4">
        <v>3353213</v>
      </c>
      <c r="AB28" s="4">
        <v>0</v>
      </c>
      <c r="AC28" s="4">
        <v>0</v>
      </c>
      <c r="AD28" s="4">
        <v>0</v>
      </c>
      <c r="AE28" s="3" t="s">
        <v>22</v>
      </c>
      <c r="AF28" s="3" t="s">
        <v>53</v>
      </c>
      <c r="AG28" s="3" t="s">
        <v>24</v>
      </c>
      <c r="AH28" s="4">
        <v>95765540</v>
      </c>
      <c r="AI28" s="4">
        <v>65422382</v>
      </c>
      <c r="AJ28" s="4">
        <v>55676987</v>
      </c>
      <c r="AK28" s="2" t="s">
        <v>113</v>
      </c>
    </row>
    <row r="29" spans="1:37" ht="15" customHeight="1">
      <c r="A29" s="19" t="s">
        <v>292</v>
      </c>
      <c r="B29" s="17">
        <v>0.15512649606905224</v>
      </c>
      <c r="C29" s="17">
        <v>0.13691656402559768</v>
      </c>
      <c r="D29" s="17">
        <v>0.41616930811253516</v>
      </c>
      <c r="E29" s="17">
        <v>0.17674539739559947</v>
      </c>
      <c r="F29" s="17">
        <v>2.3217629551736279</v>
      </c>
      <c r="G29" s="17">
        <v>17.558333333333334</v>
      </c>
      <c r="H29" s="17">
        <v>0.14465067112617871</v>
      </c>
      <c r="I29" s="4">
        <v>590418</v>
      </c>
      <c r="J29" s="4">
        <v>286590</v>
      </c>
      <c r="K29" s="4">
        <v>688638</v>
      </c>
      <c r="L29" s="4">
        <v>3340500000000</v>
      </c>
      <c r="M29" s="4">
        <v>180000000000</v>
      </c>
      <c r="N29" s="4">
        <v>207311</v>
      </c>
      <c r="O29" s="1" t="s">
        <v>485</v>
      </c>
      <c r="P29" s="4">
        <v>483205566897</v>
      </c>
      <c r="Q29" s="4">
        <v>91818</v>
      </c>
      <c r="R29" s="4">
        <v>505408</v>
      </c>
      <c r="S29" s="4">
        <v>0</v>
      </c>
      <c r="T29" s="4">
        <v>0</v>
      </c>
      <c r="U29" s="4">
        <v>490</v>
      </c>
      <c r="V29" s="4">
        <v>182511</v>
      </c>
      <c r="W29" s="16">
        <v>780227</v>
      </c>
      <c r="X29" s="16">
        <v>106826</v>
      </c>
      <c r="Y29" s="4">
        <v>42882</v>
      </c>
      <c r="Z29" s="4">
        <v>0</v>
      </c>
      <c r="AA29" s="4">
        <v>894</v>
      </c>
      <c r="AB29" s="4">
        <v>63050</v>
      </c>
      <c r="AC29" s="4">
        <v>0</v>
      </c>
      <c r="AD29" s="4">
        <v>0</v>
      </c>
      <c r="AE29" s="3" t="s">
        <v>22</v>
      </c>
      <c r="AF29" s="3" t="s">
        <v>45</v>
      </c>
      <c r="AG29" s="3" t="s">
        <v>24</v>
      </c>
      <c r="AH29" s="4">
        <v>688638</v>
      </c>
      <c r="AI29" s="4">
        <v>286590</v>
      </c>
      <c r="AJ29" s="4">
        <v>590418</v>
      </c>
      <c r="AK29" s="2" t="s">
        <v>293</v>
      </c>
    </row>
    <row r="30" spans="1:37" ht="15" customHeight="1">
      <c r="A30" s="19" t="s">
        <v>319</v>
      </c>
      <c r="B30" s="17">
        <v>0.15524661092980457</v>
      </c>
      <c r="C30" s="17">
        <v>0.36508444088937569</v>
      </c>
      <c r="D30" s="17">
        <v>0.86848824401645885</v>
      </c>
      <c r="E30" s="17">
        <v>7.4538161292259653E-2</v>
      </c>
      <c r="F30" s="17">
        <v>7.6105003423036999E-2</v>
      </c>
      <c r="G30" s="17">
        <v>1.0383912315760793</v>
      </c>
      <c r="H30" s="17">
        <v>0.25833003237927099</v>
      </c>
      <c r="I30" s="4">
        <v>1241284</v>
      </c>
      <c r="J30" s="4">
        <v>20406104</v>
      </c>
      <c r="K30" s="4">
        <v>23496120</v>
      </c>
      <c r="L30" s="4">
        <v>16653000000000</v>
      </c>
      <c r="M30" s="4">
        <v>8169678000000</v>
      </c>
      <c r="N30" s="4">
        <v>21834412</v>
      </c>
      <c r="O30" s="1" t="s">
        <v>484</v>
      </c>
      <c r="P30" s="4">
        <v>4301970029212</v>
      </c>
      <c r="Q30" s="4">
        <v>331529</v>
      </c>
      <c r="R30" s="4">
        <v>1013999</v>
      </c>
      <c r="S30" s="4">
        <v>553203</v>
      </c>
      <c r="T30" s="4">
        <v>0</v>
      </c>
      <c r="U30" s="4">
        <v>4804889</v>
      </c>
      <c r="V30" s="4">
        <v>3287748</v>
      </c>
      <c r="W30" s="16">
        <v>9991368</v>
      </c>
      <c r="X30" s="16">
        <v>3647693</v>
      </c>
      <c r="Y30" s="4">
        <v>2489367</v>
      </c>
      <c r="Z30" s="4">
        <v>959144</v>
      </c>
      <c r="AA30" s="4">
        <v>98382</v>
      </c>
      <c r="AB30" s="4">
        <v>100800</v>
      </c>
      <c r="AC30" s="4">
        <v>0</v>
      </c>
      <c r="AD30" s="4">
        <v>0</v>
      </c>
      <c r="AE30" s="3" t="s">
        <v>71</v>
      </c>
      <c r="AF30" s="3" t="s">
        <v>277</v>
      </c>
      <c r="AG30" s="3" t="s">
        <v>73</v>
      </c>
      <c r="AH30" s="4">
        <v>5874030</v>
      </c>
      <c r="AI30" s="4">
        <v>5101526</v>
      </c>
      <c r="AJ30" s="4">
        <v>310321</v>
      </c>
      <c r="AK30" s="2" t="s">
        <v>320</v>
      </c>
    </row>
    <row r="31" spans="1:37" ht="15" customHeight="1">
      <c r="A31" s="19" t="s">
        <v>341</v>
      </c>
      <c r="B31" s="17">
        <v>0.16252361649825925</v>
      </c>
      <c r="C31" s="17">
        <v>0.19412061116947227</v>
      </c>
      <c r="D31" s="17">
        <v>0.57754315324147865</v>
      </c>
      <c r="E31" s="17">
        <v>0.10901853054743603</v>
      </c>
      <c r="F31" s="17">
        <v>0.85053178820215303</v>
      </c>
      <c r="G31" s="17">
        <v>14.155045118949959</v>
      </c>
      <c r="H31" s="17">
        <v>0.59308142257857888</v>
      </c>
      <c r="I31" s="4">
        <v>483362</v>
      </c>
      <c r="J31" s="4">
        <v>726927</v>
      </c>
      <c r="K31" s="4">
        <v>1258654</v>
      </c>
      <c r="L31" s="4">
        <v>4433760000000</v>
      </c>
      <c r="M31" s="4">
        <v>292560000000</v>
      </c>
      <c r="N31" s="4">
        <v>680158</v>
      </c>
      <c r="O31" s="1" t="s">
        <v>485</v>
      </c>
      <c r="P31" s="4">
        <v>2629580688172</v>
      </c>
      <c r="Q31" s="4">
        <v>73796</v>
      </c>
      <c r="R31" s="4">
        <v>273912</v>
      </c>
      <c r="S31" s="4">
        <v>0</v>
      </c>
      <c r="T31" s="4">
        <v>0</v>
      </c>
      <c r="U31" s="4">
        <v>43295</v>
      </c>
      <c r="V31" s="4">
        <v>662780</v>
      </c>
      <c r="W31" s="16">
        <v>1053783</v>
      </c>
      <c r="X31" s="16">
        <v>204561</v>
      </c>
      <c r="Y31" s="4">
        <v>204289</v>
      </c>
      <c r="Z31" s="4">
        <v>0</v>
      </c>
      <c r="AA31" s="4">
        <v>272</v>
      </c>
      <c r="AB31" s="4">
        <v>0</v>
      </c>
      <c r="AC31" s="4">
        <v>0</v>
      </c>
      <c r="AD31" s="4">
        <v>0</v>
      </c>
      <c r="AE31" s="3" t="s">
        <v>22</v>
      </c>
      <c r="AF31" s="3" t="s">
        <v>242</v>
      </c>
      <c r="AG31" s="3" t="s">
        <v>24</v>
      </c>
      <c r="AH31" s="4">
        <v>1258654</v>
      </c>
      <c r="AI31" s="4">
        <v>726927</v>
      </c>
      <c r="AJ31" s="4">
        <v>483362</v>
      </c>
      <c r="AK31" s="2" t="s">
        <v>342</v>
      </c>
    </row>
    <row r="32" spans="1:37" ht="15" customHeight="1">
      <c r="A32" s="19" t="s">
        <v>377</v>
      </c>
      <c r="B32" s="17">
        <v>0.16731688440645626</v>
      </c>
      <c r="C32" s="17">
        <v>0.7720300059517794</v>
      </c>
      <c r="D32" s="17">
        <v>0.78742463477476432</v>
      </c>
      <c r="E32" s="17">
        <v>7.1258489448014953E-2</v>
      </c>
      <c r="F32" s="17">
        <v>3.1612088466646746E-2</v>
      </c>
      <c r="G32" s="17">
        <v>2.8436875854094397</v>
      </c>
      <c r="H32" s="17">
        <v>0.3518116713759743</v>
      </c>
      <c r="I32" s="4">
        <v>208445.33333333334</v>
      </c>
      <c r="J32" s="4">
        <v>647086.66666666674</v>
      </c>
      <c r="K32" s="4">
        <v>821776</v>
      </c>
      <c r="L32" s="4">
        <v>2925200000000</v>
      </c>
      <c r="M32" s="4">
        <v>761040000000</v>
      </c>
      <c r="N32" s="4">
        <v>796594</v>
      </c>
      <c r="O32" s="1" t="s">
        <v>490</v>
      </c>
      <c r="P32" s="4">
        <v>1029119501109</v>
      </c>
      <c r="Q32" s="4">
        <v>13726</v>
      </c>
      <c r="R32" s="4">
        <v>58293</v>
      </c>
      <c r="S32" s="4">
        <v>4374</v>
      </c>
      <c r="T32" s="4">
        <v>5611</v>
      </c>
      <c r="U32" s="4">
        <v>0</v>
      </c>
      <c r="V32" s="4">
        <v>96094</v>
      </c>
      <c r="W32" s="16">
        <v>178098</v>
      </c>
      <c r="X32" s="16">
        <v>137497</v>
      </c>
      <c r="Y32" s="4">
        <v>234</v>
      </c>
      <c r="Z32" s="4">
        <v>28162</v>
      </c>
      <c r="AA32" s="4">
        <v>139</v>
      </c>
      <c r="AB32" s="4">
        <v>105404</v>
      </c>
      <c r="AC32" s="4">
        <v>0</v>
      </c>
      <c r="AD32" s="4">
        <v>3558</v>
      </c>
      <c r="AE32" s="3" t="s">
        <v>367</v>
      </c>
      <c r="AF32" s="3" t="s">
        <v>256</v>
      </c>
      <c r="AG32" s="3" t="s">
        <v>34</v>
      </c>
      <c r="AH32" s="4">
        <v>616332</v>
      </c>
      <c r="AI32" s="4">
        <v>485315</v>
      </c>
      <c r="AJ32" s="4">
        <v>156334</v>
      </c>
      <c r="AK32" s="2" t="s">
        <v>378</v>
      </c>
    </row>
    <row r="33" spans="1:37" ht="15" customHeight="1">
      <c r="A33" s="19" t="s">
        <v>375</v>
      </c>
      <c r="B33" s="17">
        <v>0.16949518505945138</v>
      </c>
      <c r="C33" s="17">
        <v>0.34317296543150422</v>
      </c>
      <c r="D33" s="17">
        <v>0.80009193405207768</v>
      </c>
      <c r="E33" s="17">
        <v>9.660109296796901E-2</v>
      </c>
      <c r="F33" s="17">
        <v>1.1651473066970539</v>
      </c>
      <c r="G33" s="17">
        <v>6.4958552682340844</v>
      </c>
      <c r="H33" s="17">
        <v>0.79238439110160286</v>
      </c>
      <c r="I33" s="4">
        <v>402162</v>
      </c>
      <c r="J33" s="4">
        <v>1897230</v>
      </c>
      <c r="K33" s="4">
        <v>2371265</v>
      </c>
      <c r="L33" s="4">
        <v>4163120598784</v>
      </c>
      <c r="M33" s="4">
        <v>555389672000</v>
      </c>
      <c r="N33" s="4">
        <v>1095198</v>
      </c>
      <c r="O33" s="1" t="s">
        <v>486</v>
      </c>
      <c r="P33" s="4">
        <v>3298791780750</v>
      </c>
      <c r="Q33" s="4">
        <v>649658</v>
      </c>
      <c r="R33" s="4">
        <v>315864</v>
      </c>
      <c r="S33" s="4">
        <v>0</v>
      </c>
      <c r="T33" s="4">
        <v>0</v>
      </c>
      <c r="U33" s="4">
        <v>61628</v>
      </c>
      <c r="V33" s="4">
        <v>144032</v>
      </c>
      <c r="W33" s="16">
        <v>1171182</v>
      </c>
      <c r="X33" s="16">
        <v>401918</v>
      </c>
      <c r="Y33" s="4">
        <v>105875</v>
      </c>
      <c r="Z33" s="4">
        <v>0</v>
      </c>
      <c r="AA33" s="4">
        <v>5872</v>
      </c>
      <c r="AB33" s="4">
        <v>290171</v>
      </c>
      <c r="AC33" s="4">
        <v>0</v>
      </c>
      <c r="AD33" s="4">
        <v>0</v>
      </c>
      <c r="AE33" s="3" t="s">
        <v>22</v>
      </c>
      <c r="AF33" s="3" t="s">
        <v>53</v>
      </c>
      <c r="AG33" s="3" t="s">
        <v>24</v>
      </c>
      <c r="AH33" s="4">
        <v>2371265</v>
      </c>
      <c r="AI33" s="4">
        <v>1897230</v>
      </c>
      <c r="AJ33" s="4">
        <v>402162</v>
      </c>
      <c r="AK33" s="2" t="s">
        <v>376</v>
      </c>
    </row>
    <row r="34" spans="1:37" ht="15" customHeight="1">
      <c r="A34" s="19" t="s">
        <v>51</v>
      </c>
      <c r="B34" s="17">
        <v>0.173839674452784</v>
      </c>
      <c r="C34" s="17">
        <v>0.21188756295022207</v>
      </c>
      <c r="D34" s="17">
        <v>0.58672148630229559</v>
      </c>
      <c r="E34" s="17">
        <v>0.11569654427645788</v>
      </c>
      <c r="F34" s="17">
        <v>0.85242859170062235</v>
      </c>
      <c r="G34" s="17">
        <v>1.9835322195704057</v>
      </c>
      <c r="H34" s="17">
        <v>9.5532594447844177E-2</v>
      </c>
      <c r="I34" s="4">
        <v>578529</v>
      </c>
      <c r="J34" s="4">
        <v>1072274</v>
      </c>
      <c r="K34" s="4">
        <v>1827569</v>
      </c>
      <c r="L34" s="4">
        <v>5000400000000</v>
      </c>
      <c r="M34" s="4">
        <v>1676000000000</v>
      </c>
      <c r="N34" s="4">
        <v>986580</v>
      </c>
      <c r="O34" s="1" t="s">
        <v>486</v>
      </c>
      <c r="P34" s="4">
        <v>477701185277</v>
      </c>
      <c r="Q34" s="4">
        <v>192832</v>
      </c>
      <c r="R34" s="4">
        <v>194903</v>
      </c>
      <c r="S34" s="4">
        <v>0</v>
      </c>
      <c r="T34" s="4">
        <v>0</v>
      </c>
      <c r="U34" s="4">
        <v>150549</v>
      </c>
      <c r="V34" s="4">
        <v>961115</v>
      </c>
      <c r="W34" s="16">
        <v>1499399</v>
      </c>
      <c r="X34" s="16">
        <v>317704</v>
      </c>
      <c r="Y34" s="4">
        <v>115228</v>
      </c>
      <c r="Z34" s="4">
        <v>0</v>
      </c>
      <c r="AA34" s="4">
        <v>48050</v>
      </c>
      <c r="AB34" s="4">
        <v>89426</v>
      </c>
      <c r="AC34" s="4">
        <v>65000</v>
      </c>
      <c r="AD34" s="4">
        <v>0</v>
      </c>
      <c r="AE34" s="3" t="s">
        <v>22</v>
      </c>
      <c r="AF34" s="3" t="s">
        <v>53</v>
      </c>
      <c r="AG34" s="3" t="s">
        <v>24</v>
      </c>
      <c r="AH34" s="4">
        <v>1827569</v>
      </c>
      <c r="AI34" s="4">
        <v>1072274</v>
      </c>
      <c r="AJ34" s="4">
        <v>578529</v>
      </c>
      <c r="AK34" s="2" t="s">
        <v>52</v>
      </c>
    </row>
    <row r="35" spans="1:37" ht="15" customHeight="1">
      <c r="A35" s="19" t="s">
        <v>402</v>
      </c>
      <c r="B35" s="17">
        <v>0.18046992725987387</v>
      </c>
      <c r="C35" s="17">
        <v>0.45511326850719519</v>
      </c>
      <c r="D35" s="17">
        <v>0.68704258366974869</v>
      </c>
      <c r="E35" s="17">
        <v>0.11804365962180201</v>
      </c>
      <c r="F35" s="17">
        <v>0.75672584187408487</v>
      </c>
      <c r="G35" s="17">
        <v>3.3151999999999999</v>
      </c>
      <c r="H35" s="17">
        <v>0.36825057396088245</v>
      </c>
      <c r="I35" s="4">
        <v>254691</v>
      </c>
      <c r="J35" s="4">
        <v>553959</v>
      </c>
      <c r="K35" s="4">
        <v>806295</v>
      </c>
      <c r="L35" s="4">
        <v>2157600000000</v>
      </c>
      <c r="M35" s="4">
        <v>500000000000</v>
      </c>
      <c r="N35" s="4">
        <v>458976</v>
      </c>
      <c r="O35" s="1" t="s">
        <v>485</v>
      </c>
      <c r="P35" s="4">
        <v>794537438378</v>
      </c>
      <c r="Q35" s="4">
        <v>15722</v>
      </c>
      <c r="R35" s="4">
        <v>131961</v>
      </c>
      <c r="S35" s="4">
        <v>5063</v>
      </c>
      <c r="T35" s="4">
        <v>0</v>
      </c>
      <c r="U35" s="4">
        <v>21897</v>
      </c>
      <c r="V35" s="4">
        <v>145084</v>
      </c>
      <c r="W35" s="16">
        <v>319727</v>
      </c>
      <c r="X35" s="16">
        <v>145512</v>
      </c>
      <c r="Y35" s="4">
        <v>25613</v>
      </c>
      <c r="Z35" s="4">
        <v>113041</v>
      </c>
      <c r="AA35" s="4">
        <v>4171</v>
      </c>
      <c r="AB35" s="4">
        <v>2687</v>
      </c>
      <c r="AC35" s="4">
        <v>0</v>
      </c>
      <c r="AD35" s="4">
        <v>0</v>
      </c>
      <c r="AE35" s="3" t="s">
        <v>22</v>
      </c>
      <c r="AF35" s="3" t="s">
        <v>68</v>
      </c>
      <c r="AG35" s="3" t="s">
        <v>24</v>
      </c>
      <c r="AH35" s="4">
        <v>806295</v>
      </c>
      <c r="AI35" s="4">
        <v>553959</v>
      </c>
      <c r="AJ35" s="4">
        <v>254691</v>
      </c>
      <c r="AK35" s="2" t="s">
        <v>403</v>
      </c>
    </row>
    <row r="36" spans="1:37" ht="15" customHeight="1">
      <c r="A36" s="19" t="s">
        <v>463</v>
      </c>
      <c r="B36" s="17">
        <v>0.19190042705612442</v>
      </c>
      <c r="C36" s="17">
        <v>0.74106622386612475</v>
      </c>
      <c r="D36" s="17">
        <v>0.91475966975362943</v>
      </c>
      <c r="E36" s="17">
        <v>2.5930078531554546E-2</v>
      </c>
      <c r="F36" s="17">
        <v>0.56528314241560629</v>
      </c>
      <c r="G36" s="17">
        <v>1.7236180904522613</v>
      </c>
      <c r="H36" s="17">
        <v>0.14175649701562351</v>
      </c>
      <c r="I36" s="4">
        <v>438488</v>
      </c>
      <c r="J36" s="4">
        <v>19767779</v>
      </c>
      <c r="K36" s="4">
        <v>21609806</v>
      </c>
      <c r="L36" s="4">
        <v>16910400000000</v>
      </c>
      <c r="M36" s="4">
        <v>6208800000000</v>
      </c>
      <c r="N36" s="4">
        <v>13805685</v>
      </c>
      <c r="O36" s="1" t="s">
        <v>486</v>
      </c>
      <c r="P36" s="4">
        <v>2397159067133</v>
      </c>
      <c r="Q36" s="4">
        <v>667791</v>
      </c>
      <c r="R36" s="4">
        <v>2526049</v>
      </c>
      <c r="S36" s="4">
        <v>0</v>
      </c>
      <c r="T36" s="4">
        <v>0</v>
      </c>
      <c r="U36" s="4">
        <v>738508</v>
      </c>
      <c r="V36" s="4">
        <v>1663550</v>
      </c>
      <c r="W36" s="16">
        <v>5595898</v>
      </c>
      <c r="X36" s="16">
        <v>4146931</v>
      </c>
      <c r="Y36" s="4">
        <v>924851</v>
      </c>
      <c r="Z36" s="4">
        <v>0</v>
      </c>
      <c r="AA36" s="4">
        <v>2618488</v>
      </c>
      <c r="AB36" s="4">
        <v>603592</v>
      </c>
      <c r="AC36" s="4">
        <v>0</v>
      </c>
      <c r="AD36" s="4">
        <v>0</v>
      </c>
      <c r="AE36" s="3" t="s">
        <v>22</v>
      </c>
      <c r="AF36" s="3" t="s">
        <v>48</v>
      </c>
      <c r="AG36" s="3" t="s">
        <v>24</v>
      </c>
      <c r="AH36" s="4">
        <v>21609806</v>
      </c>
      <c r="AI36" s="4">
        <v>19767779</v>
      </c>
      <c r="AJ36" s="4">
        <v>438488</v>
      </c>
      <c r="AK36" s="2" t="s">
        <v>464</v>
      </c>
    </row>
    <row r="37" spans="1:37" ht="15" customHeight="1">
      <c r="A37" s="19" t="s">
        <v>74</v>
      </c>
      <c r="B37" s="17">
        <v>0.20147092032086455</v>
      </c>
      <c r="C37" s="17">
        <v>0.72644234283665965</v>
      </c>
      <c r="D37" s="17">
        <v>0.79695818382089012</v>
      </c>
      <c r="E37" s="17">
        <v>0.12410201918897189</v>
      </c>
      <c r="F37" s="17">
        <v>2.5910718828121575</v>
      </c>
      <c r="G37" s="17">
        <v>5.8565413533834584E-2</v>
      </c>
      <c r="H37" s="17">
        <v>4.9140883438559206E-2</v>
      </c>
      <c r="I37" s="4">
        <v>2184028</v>
      </c>
      <c r="J37" s="4">
        <v>13050992</v>
      </c>
      <c r="K37" s="4">
        <v>16376006</v>
      </c>
      <c r="L37" s="4">
        <v>17598650000000</v>
      </c>
      <c r="M37" s="4">
        <v>16625000000000</v>
      </c>
      <c r="N37" s="4">
        <v>4560200</v>
      </c>
      <c r="O37" s="1" t="s">
        <v>485</v>
      </c>
      <c r="P37" s="4">
        <v>864813208326</v>
      </c>
      <c r="Q37" s="4">
        <v>321034</v>
      </c>
      <c r="R37" s="4">
        <v>3540654</v>
      </c>
      <c r="S37" s="4">
        <v>0</v>
      </c>
      <c r="T37" s="4">
        <v>0</v>
      </c>
      <c r="U37" s="4">
        <v>302584</v>
      </c>
      <c r="V37" s="4">
        <v>377436</v>
      </c>
      <c r="W37" s="16">
        <v>4541708</v>
      </c>
      <c r="X37" s="16">
        <v>3299289</v>
      </c>
      <c r="Y37" s="4">
        <v>2224289</v>
      </c>
      <c r="Z37" s="4">
        <v>0</v>
      </c>
      <c r="AA37" s="4">
        <v>2632</v>
      </c>
      <c r="AB37" s="4">
        <v>765061</v>
      </c>
      <c r="AC37" s="4">
        <v>0</v>
      </c>
      <c r="AD37" s="4">
        <v>307307</v>
      </c>
      <c r="AE37" s="3" t="s">
        <v>22</v>
      </c>
      <c r="AF37" s="3" t="s">
        <v>76</v>
      </c>
      <c r="AG37" s="3" t="s">
        <v>24</v>
      </c>
      <c r="AH37" s="4">
        <v>16376006</v>
      </c>
      <c r="AI37" s="4">
        <v>13050992</v>
      </c>
      <c r="AJ37" s="4">
        <v>2184028</v>
      </c>
      <c r="AK37" s="2" t="s">
        <v>75</v>
      </c>
    </row>
    <row r="38" spans="1:37" ht="15" customHeight="1">
      <c r="A38" s="19" t="s">
        <v>137</v>
      </c>
      <c r="B38" s="17">
        <v>0.20581930955320779</v>
      </c>
      <c r="C38" s="17">
        <v>0.47627596929042737</v>
      </c>
      <c r="D38" s="17">
        <v>0.43610839825158193</v>
      </c>
      <c r="E38" s="17">
        <v>0.26353691701531862</v>
      </c>
      <c r="F38" s="17">
        <v>1.5646686570950539</v>
      </c>
      <c r="G38" s="17">
        <v>3.1997423510466989</v>
      </c>
      <c r="H38" s="17">
        <v>6.9318536274080397E-2</v>
      </c>
      <c r="I38" s="4">
        <v>16323727</v>
      </c>
      <c r="J38" s="4">
        <v>10651870</v>
      </c>
      <c r="K38" s="4">
        <v>24424822</v>
      </c>
      <c r="L38" s="4">
        <v>61940950000000</v>
      </c>
      <c r="M38" s="4">
        <v>14748750000000</v>
      </c>
      <c r="N38" s="4">
        <v>9523578</v>
      </c>
      <c r="O38" s="1" t="s">
        <v>486</v>
      </c>
      <c r="P38" s="4">
        <v>4293655989426</v>
      </c>
      <c r="Q38" s="4">
        <v>40951</v>
      </c>
      <c r="R38" s="4">
        <v>7984498</v>
      </c>
      <c r="S38" s="4">
        <v>0</v>
      </c>
      <c r="T38" s="4">
        <v>576374</v>
      </c>
      <c r="U38" s="4">
        <v>0</v>
      </c>
      <c r="V38" s="4">
        <v>1953192</v>
      </c>
      <c r="W38" s="16">
        <v>10555015</v>
      </c>
      <c r="X38" s="16">
        <v>5027100</v>
      </c>
      <c r="Y38" s="4">
        <v>3027100</v>
      </c>
      <c r="Z38" s="4">
        <v>0</v>
      </c>
      <c r="AA38" s="4">
        <v>0</v>
      </c>
      <c r="AB38" s="4">
        <v>2000000</v>
      </c>
      <c r="AC38" s="4">
        <v>0</v>
      </c>
      <c r="AD38" s="4">
        <v>0</v>
      </c>
      <c r="AE38" s="3" t="s">
        <v>22</v>
      </c>
      <c r="AF38" s="3" t="s">
        <v>53</v>
      </c>
      <c r="AG38" s="3" t="s">
        <v>24</v>
      </c>
      <c r="AH38" s="4">
        <v>24424822</v>
      </c>
      <c r="AI38" s="4">
        <v>10651870</v>
      </c>
      <c r="AJ38" s="4">
        <v>16323727</v>
      </c>
      <c r="AK38" s="2" t="s">
        <v>138</v>
      </c>
    </row>
    <row r="39" spans="1:37" ht="15" customHeight="1">
      <c r="A39" s="19" t="s">
        <v>445</v>
      </c>
      <c r="B39" s="17">
        <v>0.20606213693035069</v>
      </c>
      <c r="C39" s="17">
        <v>0.52955858517922316</v>
      </c>
      <c r="D39" s="17">
        <v>0.37377618177293825</v>
      </c>
      <c r="E39" s="17">
        <v>0.11453611562180492</v>
      </c>
      <c r="F39" s="17">
        <v>1.0000965372102677</v>
      </c>
      <c r="G39" s="17">
        <v>2.2738549618320612</v>
      </c>
      <c r="H39" s="17">
        <v>0.19106634575208301</v>
      </c>
      <c r="I39" s="4">
        <v>990293</v>
      </c>
      <c r="J39" s="4">
        <v>696964</v>
      </c>
      <c r="K39" s="4">
        <v>1864656</v>
      </c>
      <c r="L39" s="4">
        <v>8646120000000</v>
      </c>
      <c r="M39" s="4">
        <v>2640960000000</v>
      </c>
      <c r="N39" s="4">
        <v>932283</v>
      </c>
      <c r="O39" s="1" t="s">
        <v>486</v>
      </c>
      <c r="P39" s="4">
        <v>1651982553334</v>
      </c>
      <c r="Q39" s="4">
        <v>301192</v>
      </c>
      <c r="R39" s="4">
        <v>90657</v>
      </c>
      <c r="S39" s="4">
        <v>0</v>
      </c>
      <c r="T39" s="4">
        <v>0</v>
      </c>
      <c r="U39" s="4">
        <v>50134</v>
      </c>
      <c r="V39" s="4">
        <v>283593</v>
      </c>
      <c r="W39" s="16">
        <v>725576</v>
      </c>
      <c r="X39" s="16">
        <v>384235</v>
      </c>
      <c r="Y39" s="4">
        <v>103577</v>
      </c>
      <c r="Z39" s="4">
        <v>0</v>
      </c>
      <c r="AA39" s="4">
        <v>80300</v>
      </c>
      <c r="AB39" s="4">
        <v>200358</v>
      </c>
      <c r="AC39" s="4">
        <v>0</v>
      </c>
      <c r="AD39" s="4">
        <v>0</v>
      </c>
      <c r="AE39" s="3" t="s">
        <v>22</v>
      </c>
      <c r="AF39" s="3" t="s">
        <v>72</v>
      </c>
      <c r="AG39" s="3" t="s">
        <v>24</v>
      </c>
      <c r="AH39" s="4">
        <v>1864656</v>
      </c>
      <c r="AI39" s="4">
        <v>696964</v>
      </c>
      <c r="AJ39" s="4">
        <v>990293</v>
      </c>
      <c r="AK39" s="2" t="s">
        <v>446</v>
      </c>
    </row>
    <row r="40" spans="1:37" ht="15" customHeight="1">
      <c r="A40" s="19" t="s">
        <v>240</v>
      </c>
      <c r="B40" s="17">
        <v>0.20695528551841566</v>
      </c>
      <c r="C40" s="17">
        <v>0.30011314020774488</v>
      </c>
      <c r="D40" s="17">
        <v>0.65753135516886985</v>
      </c>
      <c r="E40" s="17">
        <v>0.1731066356053205</v>
      </c>
      <c r="F40" s="17">
        <v>0.398094101381049</v>
      </c>
      <c r="G40" s="17">
        <v>1.6329639889196677</v>
      </c>
      <c r="H40" s="17">
        <v>0.46979940364845568</v>
      </c>
      <c r="I40" s="4">
        <v>460706</v>
      </c>
      <c r="J40" s="4">
        <v>1118353</v>
      </c>
      <c r="K40" s="4">
        <v>1700836</v>
      </c>
      <c r="L40" s="4">
        <v>2661400000000</v>
      </c>
      <c r="M40" s="4">
        <v>1010800000000</v>
      </c>
      <c r="N40" s="4">
        <v>1216539</v>
      </c>
      <c r="O40" s="1" t="s">
        <v>485</v>
      </c>
      <c r="P40" s="4">
        <v>1250324132870</v>
      </c>
      <c r="Q40" s="4">
        <v>85481</v>
      </c>
      <c r="R40" s="4">
        <v>390177</v>
      </c>
      <c r="S40" s="4">
        <v>0</v>
      </c>
      <c r="T40" s="4">
        <v>0</v>
      </c>
      <c r="U40" s="4">
        <v>20672</v>
      </c>
      <c r="V40" s="4">
        <v>676551</v>
      </c>
      <c r="W40" s="16">
        <v>1172881</v>
      </c>
      <c r="X40" s="16">
        <v>351997</v>
      </c>
      <c r="Y40" s="4">
        <v>159904</v>
      </c>
      <c r="Z40" s="4">
        <v>0</v>
      </c>
      <c r="AA40" s="4">
        <v>70858</v>
      </c>
      <c r="AB40" s="4">
        <v>121235</v>
      </c>
      <c r="AC40" s="4">
        <v>0</v>
      </c>
      <c r="AD40" s="4">
        <v>0</v>
      </c>
      <c r="AE40" s="3" t="s">
        <v>22</v>
      </c>
      <c r="AF40" s="3" t="s">
        <v>242</v>
      </c>
      <c r="AG40" s="3" t="s">
        <v>24</v>
      </c>
      <c r="AH40" s="4">
        <v>1700836</v>
      </c>
      <c r="AI40" s="4">
        <v>1118353</v>
      </c>
      <c r="AJ40" s="4">
        <v>460706</v>
      </c>
      <c r="AK40" s="2" t="s">
        <v>241</v>
      </c>
    </row>
    <row r="41" spans="1:37" ht="15" customHeight="1">
      <c r="A41" s="19" t="s">
        <v>92</v>
      </c>
      <c r="B41" s="17">
        <v>0.21013051190932491</v>
      </c>
      <c r="C41" s="17">
        <v>0.41747910462011484</v>
      </c>
      <c r="D41" s="17">
        <v>0.7419517423758939</v>
      </c>
      <c r="E41" s="17">
        <v>9.5621731116191516E-2</v>
      </c>
      <c r="F41" s="17">
        <v>0.73322224953937509</v>
      </c>
      <c r="G41" s="17">
        <v>1.0161323681489143</v>
      </c>
      <c r="H41" s="17">
        <v>0.13716177075785999</v>
      </c>
      <c r="I41" s="4">
        <v>587236</v>
      </c>
      <c r="J41" s="4">
        <v>3195900</v>
      </c>
      <c r="K41" s="4">
        <v>4307423</v>
      </c>
      <c r="L41" s="5">
        <v>6141240000000</v>
      </c>
      <c r="M41" s="4">
        <v>3046050000000</v>
      </c>
      <c r="N41" s="4">
        <v>2485211</v>
      </c>
      <c r="O41" s="1" t="s">
        <v>486</v>
      </c>
      <c r="P41" s="4">
        <v>842343353049</v>
      </c>
      <c r="Q41" s="4">
        <v>222507</v>
      </c>
      <c r="R41" s="4">
        <v>1280364</v>
      </c>
      <c r="S41" s="4">
        <v>0</v>
      </c>
      <c r="T41" s="4">
        <v>0</v>
      </c>
      <c r="U41" s="4">
        <v>131106</v>
      </c>
      <c r="V41" s="4">
        <v>534086</v>
      </c>
      <c r="W41" s="16">
        <v>2168063</v>
      </c>
      <c r="X41" s="16">
        <v>905121</v>
      </c>
      <c r="Y41" s="4">
        <v>814806</v>
      </c>
      <c r="Z41" s="4">
        <v>0</v>
      </c>
      <c r="AA41" s="4">
        <v>0</v>
      </c>
      <c r="AB41" s="4">
        <v>90315</v>
      </c>
      <c r="AC41" s="4">
        <v>0</v>
      </c>
      <c r="AD41" s="4">
        <v>0</v>
      </c>
      <c r="AE41" s="1" t="s">
        <v>22</v>
      </c>
      <c r="AF41" s="1" t="s">
        <v>27</v>
      </c>
      <c r="AG41" s="1" t="s">
        <v>24</v>
      </c>
      <c r="AH41" s="5">
        <v>4307423</v>
      </c>
      <c r="AI41" s="5">
        <v>3195900</v>
      </c>
      <c r="AJ41" s="5">
        <v>587236</v>
      </c>
      <c r="AK41" s="1" t="s">
        <v>93</v>
      </c>
    </row>
    <row r="42" spans="1:37" ht="15" customHeight="1">
      <c r="A42" s="19" t="s">
        <v>100</v>
      </c>
      <c r="B42" s="17">
        <v>0.21072540133296672</v>
      </c>
      <c r="C42" s="17">
        <v>0.75274900348122653</v>
      </c>
      <c r="D42" s="17">
        <v>0.87887692990525867</v>
      </c>
      <c r="E42" s="17">
        <v>0.18201449836085679</v>
      </c>
      <c r="F42" s="17">
        <v>2.1161112756328384</v>
      </c>
      <c r="G42" s="17">
        <v>4.2539356605065022</v>
      </c>
      <c r="H42" s="17">
        <v>0.17914803247888395</v>
      </c>
      <c r="I42" s="4">
        <v>16280398</v>
      </c>
      <c r="J42" s="4">
        <v>150741510</v>
      </c>
      <c r="K42" s="4">
        <v>171516062</v>
      </c>
      <c r="L42" s="4">
        <v>89445610908000</v>
      </c>
      <c r="M42" s="4">
        <v>17024496813000</v>
      </c>
      <c r="N42" s="4">
        <v>55041700</v>
      </c>
      <c r="O42" s="1" t="s">
        <v>486</v>
      </c>
      <c r="P42" s="4">
        <v>16024005208040</v>
      </c>
      <c r="Q42" s="4">
        <v>3324430</v>
      </c>
      <c r="R42" s="4">
        <v>28597673</v>
      </c>
      <c r="S42" s="4">
        <v>0</v>
      </c>
      <c r="T42" s="4">
        <v>0</v>
      </c>
      <c r="U42" s="4">
        <v>371468</v>
      </c>
      <c r="V42" s="4">
        <v>15720828</v>
      </c>
      <c r="W42" s="16">
        <v>48014399</v>
      </c>
      <c r="X42" s="16">
        <v>36142791</v>
      </c>
      <c r="Y42" s="4">
        <v>30505926</v>
      </c>
      <c r="Z42" s="4">
        <v>0</v>
      </c>
      <c r="AA42" s="4">
        <v>2560492</v>
      </c>
      <c r="AB42" s="4">
        <v>300900</v>
      </c>
      <c r="AC42" s="4">
        <v>2775473</v>
      </c>
      <c r="AD42" s="4">
        <v>0</v>
      </c>
      <c r="AE42" s="3" t="s">
        <v>22</v>
      </c>
      <c r="AF42" s="3" t="s">
        <v>53</v>
      </c>
      <c r="AG42" s="3" t="s">
        <v>24</v>
      </c>
      <c r="AH42" s="4">
        <v>171516062</v>
      </c>
      <c r="AI42" s="4">
        <v>150741510</v>
      </c>
      <c r="AJ42" s="4">
        <v>16280398</v>
      </c>
      <c r="AK42" s="2" t="s">
        <v>101</v>
      </c>
    </row>
    <row r="43" spans="1:37" ht="15" customHeight="1">
      <c r="A43" s="19" t="s">
        <v>398</v>
      </c>
      <c r="B43" s="17">
        <v>0.2122481923541148</v>
      </c>
      <c r="C43" s="17">
        <v>0.47513374622474069</v>
      </c>
      <c r="D43" s="17">
        <v>0.72372033549735137</v>
      </c>
      <c r="E43" s="17">
        <v>7.5753490744186677E-2</v>
      </c>
      <c r="F43" s="17">
        <v>1.9775468552997268</v>
      </c>
      <c r="G43" s="17">
        <v>5.891707039042462</v>
      </c>
      <c r="H43" s="17">
        <v>0.82264510925906631</v>
      </c>
      <c r="I43" s="4">
        <v>457986.66666666663</v>
      </c>
      <c r="J43" s="4">
        <v>1790037.3333333335</v>
      </c>
      <c r="K43" s="4">
        <v>2473382.6666666665</v>
      </c>
      <c r="L43" s="4">
        <v>6045750000000</v>
      </c>
      <c r="M43" s="4">
        <v>877250000000</v>
      </c>
      <c r="N43" s="4">
        <v>830678</v>
      </c>
      <c r="O43" s="1" t="s">
        <v>486</v>
      </c>
      <c r="P43" s="4">
        <v>4973506669303</v>
      </c>
      <c r="Q43" s="4">
        <v>124224</v>
      </c>
      <c r="R43" s="4">
        <v>36149</v>
      </c>
      <c r="S43" s="4">
        <v>337669</v>
      </c>
      <c r="T43" s="4">
        <v>115426</v>
      </c>
      <c r="U43" s="4">
        <v>0</v>
      </c>
      <c r="V43" s="4">
        <v>491423</v>
      </c>
      <c r="W43" s="16">
        <v>1104891</v>
      </c>
      <c r="X43" s="16">
        <v>524971</v>
      </c>
      <c r="Y43" s="4">
        <v>157844</v>
      </c>
      <c r="Z43" s="4">
        <v>219365</v>
      </c>
      <c r="AA43" s="4">
        <v>19898</v>
      </c>
      <c r="AB43" s="4">
        <v>127864</v>
      </c>
      <c r="AC43" s="4">
        <v>0</v>
      </c>
      <c r="AD43" s="4">
        <v>0</v>
      </c>
      <c r="AE43" s="3" t="s">
        <v>22</v>
      </c>
      <c r="AF43" s="3" t="s">
        <v>259</v>
      </c>
      <c r="AG43" s="3" t="s">
        <v>34</v>
      </c>
      <c r="AH43" s="4">
        <v>1855037</v>
      </c>
      <c r="AI43" s="4">
        <v>1342528</v>
      </c>
      <c r="AJ43" s="4">
        <v>343490</v>
      </c>
      <c r="AK43" s="2" t="s">
        <v>399</v>
      </c>
    </row>
    <row r="44" spans="1:37" ht="15" customHeight="1">
      <c r="A44" s="19" t="s">
        <v>145</v>
      </c>
      <c r="B44" s="17">
        <v>0.212306184022407</v>
      </c>
      <c r="C44" s="17">
        <v>0.81946635508882204</v>
      </c>
      <c r="D44" s="17">
        <v>0.85243168812457382</v>
      </c>
      <c r="E44" s="17">
        <v>5.2756260753202062E-2</v>
      </c>
      <c r="F44" s="17">
        <v>4.0699042838803949</v>
      </c>
      <c r="G44" s="17">
        <v>1.6825641025641025</v>
      </c>
      <c r="H44" s="17">
        <v>0.40048292115510098</v>
      </c>
      <c r="I44" s="4">
        <v>1655808</v>
      </c>
      <c r="J44" s="4">
        <v>12931000</v>
      </c>
      <c r="K44" s="4">
        <v>15169544</v>
      </c>
      <c r="L44" s="4">
        <v>31386000000000</v>
      </c>
      <c r="M44" s="4">
        <v>11700000000000</v>
      </c>
      <c r="N44" s="4">
        <v>2992077</v>
      </c>
      <c r="O44" s="1" t="s">
        <v>484</v>
      </c>
      <c r="P44" s="4">
        <v>12569556963374</v>
      </c>
      <c r="Q44" s="4">
        <v>664888</v>
      </c>
      <c r="R44" s="4">
        <v>2826668</v>
      </c>
      <c r="S44" s="4">
        <v>0</v>
      </c>
      <c r="T44" s="4">
        <v>0</v>
      </c>
      <c r="U44" s="4">
        <v>212793</v>
      </c>
      <c r="V44" s="4">
        <v>225755</v>
      </c>
      <c r="W44" s="16">
        <v>3930104</v>
      </c>
      <c r="X44" s="16">
        <v>3220588</v>
      </c>
      <c r="Y44" s="4">
        <v>1846335</v>
      </c>
      <c r="Z44" s="4">
        <v>0</v>
      </c>
      <c r="AA44" s="4">
        <v>7500</v>
      </c>
      <c r="AB44" s="4">
        <v>1366753</v>
      </c>
      <c r="AC44" s="4">
        <v>0</v>
      </c>
      <c r="AD44" s="4">
        <v>0</v>
      </c>
      <c r="AE44" s="3" t="s">
        <v>71</v>
      </c>
      <c r="AF44" s="3" t="s">
        <v>45</v>
      </c>
      <c r="AG44" s="3" t="s">
        <v>73</v>
      </c>
      <c r="AH44" s="4">
        <v>3792386</v>
      </c>
      <c r="AI44" s="4">
        <v>3232750</v>
      </c>
      <c r="AJ44" s="4">
        <v>413952</v>
      </c>
      <c r="AK44" s="2" t="s">
        <v>146</v>
      </c>
    </row>
    <row r="45" spans="1:37" ht="15" customHeight="1">
      <c r="A45" s="19" t="s">
        <v>271</v>
      </c>
      <c r="B45" s="17">
        <v>0.21878845738986974</v>
      </c>
      <c r="C45" s="17">
        <v>0.34352390201632815</v>
      </c>
      <c r="D45" s="17">
        <v>0.4938740027021386</v>
      </c>
      <c r="E45" s="17">
        <v>0.20901086956521739</v>
      </c>
      <c r="F45" s="17">
        <v>0.53101325418534373</v>
      </c>
      <c r="G45" s="17">
        <v>1.6456209860370004</v>
      </c>
      <c r="H45" s="17">
        <v>0.2072785503741546</v>
      </c>
      <c r="I45" s="4">
        <v>865305</v>
      </c>
      <c r="J45" s="4">
        <v>844770</v>
      </c>
      <c r="K45" s="4">
        <v>1710497</v>
      </c>
      <c r="L45" s="4">
        <v>4140000000000</v>
      </c>
      <c r="M45" s="4">
        <v>1564850000000</v>
      </c>
      <c r="N45" s="4">
        <v>1117232</v>
      </c>
      <c r="O45" s="1" t="s">
        <v>485</v>
      </c>
      <c r="P45" s="4">
        <v>858133198549</v>
      </c>
      <c r="Q45" s="4">
        <v>68332</v>
      </c>
      <c r="R45" s="4">
        <v>551295</v>
      </c>
      <c r="S45" s="4">
        <v>0</v>
      </c>
      <c r="T45" s="4">
        <v>0</v>
      </c>
      <c r="U45" s="4">
        <v>9764</v>
      </c>
      <c r="V45" s="4">
        <v>460015</v>
      </c>
      <c r="W45" s="16">
        <v>1089406</v>
      </c>
      <c r="X45" s="16">
        <v>374237</v>
      </c>
      <c r="Y45" s="4">
        <v>212679</v>
      </c>
      <c r="Z45" s="4">
        <v>0</v>
      </c>
      <c r="AA45" s="4">
        <v>22077</v>
      </c>
      <c r="AB45" s="4">
        <v>139481</v>
      </c>
      <c r="AC45" s="4">
        <v>0</v>
      </c>
      <c r="AD45" s="4">
        <v>0</v>
      </c>
      <c r="AE45" s="3" t="s">
        <v>22</v>
      </c>
      <c r="AF45" s="3" t="s">
        <v>250</v>
      </c>
      <c r="AG45" s="3" t="s">
        <v>24</v>
      </c>
      <c r="AH45" s="4">
        <v>1710497</v>
      </c>
      <c r="AI45" s="4">
        <v>844770</v>
      </c>
      <c r="AJ45" s="4">
        <v>865305</v>
      </c>
      <c r="AK45" s="2" t="s">
        <v>272</v>
      </c>
    </row>
    <row r="46" spans="1:37" ht="15" customHeight="1">
      <c r="A46" s="19" t="s">
        <v>443</v>
      </c>
      <c r="B46" s="17">
        <v>0.22363592217048536</v>
      </c>
      <c r="C46" s="17">
        <v>0.68196095444685467</v>
      </c>
      <c r="D46" s="17">
        <v>0.46683292149012207</v>
      </c>
      <c r="E46" s="17">
        <v>9.0713497352501504E-2</v>
      </c>
      <c r="F46" s="17">
        <v>2.819735481938769</v>
      </c>
      <c r="G46" s="17">
        <v>4.6337662337662335</v>
      </c>
      <c r="H46" s="17">
        <v>1.1050997625533707</v>
      </c>
      <c r="I46" s="4">
        <v>199118.66666666669</v>
      </c>
      <c r="J46" s="4">
        <v>246100</v>
      </c>
      <c r="K46" s="4">
        <v>527169.33333333337</v>
      </c>
      <c r="L46" s="4">
        <v>2195028000000</v>
      </c>
      <c r="M46" s="4">
        <v>389620000000</v>
      </c>
      <c r="N46" s="4">
        <v>138012</v>
      </c>
      <c r="O46" s="1" t="s">
        <v>486</v>
      </c>
      <c r="P46" s="4">
        <v>2425724921598</v>
      </c>
      <c r="Q46" s="4">
        <v>13254</v>
      </c>
      <c r="R46" s="4">
        <v>62937</v>
      </c>
      <c r="S46" s="4">
        <v>15081</v>
      </c>
      <c r="T46" s="4">
        <v>1351</v>
      </c>
      <c r="U46" s="4">
        <v>0</v>
      </c>
      <c r="V46" s="4">
        <v>80252</v>
      </c>
      <c r="W46" s="16">
        <v>172875</v>
      </c>
      <c r="X46" s="16">
        <v>117894</v>
      </c>
      <c r="Y46" s="4">
        <v>4769</v>
      </c>
      <c r="Z46" s="4">
        <v>102236</v>
      </c>
      <c r="AA46" s="4">
        <v>394</v>
      </c>
      <c r="AB46" s="4">
        <v>0</v>
      </c>
      <c r="AC46" s="4">
        <v>10495</v>
      </c>
      <c r="AD46" s="4">
        <v>0</v>
      </c>
      <c r="AE46" s="3" t="s">
        <v>22</v>
      </c>
      <c r="AF46" s="3" t="s">
        <v>33</v>
      </c>
      <c r="AG46" s="3" t="s">
        <v>34</v>
      </c>
      <c r="AH46" s="4">
        <v>395377</v>
      </c>
      <c r="AI46" s="4">
        <v>184575</v>
      </c>
      <c r="AJ46" s="4">
        <v>149339</v>
      </c>
      <c r="AK46" s="2" t="s">
        <v>444</v>
      </c>
    </row>
    <row r="47" spans="1:37" ht="15" customHeight="1">
      <c r="A47" s="19" t="s">
        <v>351</v>
      </c>
      <c r="B47" s="17">
        <v>0.22610641681289806</v>
      </c>
      <c r="C47" s="17">
        <v>0.5007471568451255</v>
      </c>
      <c r="D47" s="17">
        <v>0.75778257315135833</v>
      </c>
      <c r="E47" s="17">
        <v>0.13728223520548274</v>
      </c>
      <c r="F47" s="17">
        <v>2.0093650650523465</v>
      </c>
      <c r="G47" s="17">
        <v>3.1654535274356101</v>
      </c>
      <c r="H47" s="17">
        <v>9.7962273072403322E-2</v>
      </c>
      <c r="I47" s="4">
        <v>1752570</v>
      </c>
      <c r="J47" s="4">
        <v>6676676</v>
      </c>
      <c r="K47" s="4">
        <v>8810807</v>
      </c>
      <c r="L47" s="4">
        <v>12766182000000</v>
      </c>
      <c r="M47" s="4">
        <v>3064776000000</v>
      </c>
      <c r="N47" s="4">
        <v>2927796</v>
      </c>
      <c r="O47" s="1" t="s">
        <v>485</v>
      </c>
      <c r="P47" s="4">
        <v>1250604207176</v>
      </c>
      <c r="Q47" s="4">
        <v>875512</v>
      </c>
      <c r="R47" s="4">
        <v>305141</v>
      </c>
      <c r="S47" s="4">
        <v>0</v>
      </c>
      <c r="T47" s="4">
        <v>0</v>
      </c>
      <c r="U47" s="4">
        <v>342782</v>
      </c>
      <c r="V47" s="4">
        <v>2454980</v>
      </c>
      <c r="W47" s="16">
        <v>3978415</v>
      </c>
      <c r="X47" s="16">
        <v>1992180</v>
      </c>
      <c r="Y47" s="4">
        <v>1506251</v>
      </c>
      <c r="Z47" s="4">
        <v>0</v>
      </c>
      <c r="AA47" s="4">
        <v>485929</v>
      </c>
      <c r="AB47" s="4">
        <v>0</v>
      </c>
      <c r="AC47" s="4">
        <v>0</v>
      </c>
      <c r="AD47" s="4">
        <v>0</v>
      </c>
      <c r="AE47" s="3" t="s">
        <v>22</v>
      </c>
      <c r="AF47" s="3" t="s">
        <v>245</v>
      </c>
      <c r="AG47" s="3" t="s">
        <v>24</v>
      </c>
      <c r="AH47" s="4">
        <v>8810807</v>
      </c>
      <c r="AI47" s="4">
        <v>6676676</v>
      </c>
      <c r="AJ47" s="4">
        <v>1752570</v>
      </c>
      <c r="AK47" s="2" t="s">
        <v>352</v>
      </c>
    </row>
    <row r="48" spans="1:37" ht="15" customHeight="1">
      <c r="A48" s="19" t="s">
        <v>161</v>
      </c>
      <c r="B48" s="17">
        <v>0.23050514744718137</v>
      </c>
      <c r="C48" s="17">
        <v>0.70004581270659305</v>
      </c>
      <c r="D48" s="17">
        <v>0.82293035089428035</v>
      </c>
      <c r="E48" s="17">
        <v>0.22806440957886046</v>
      </c>
      <c r="F48" s="17">
        <v>0.92229074963629565</v>
      </c>
      <c r="G48" s="17">
        <v>2.5617647058823527</v>
      </c>
      <c r="H48" s="17">
        <v>1.3852181544768787</v>
      </c>
      <c r="I48" s="4">
        <v>552372</v>
      </c>
      <c r="J48" s="4">
        <v>4156980</v>
      </c>
      <c r="K48" s="4">
        <v>5051436</v>
      </c>
      <c r="L48" s="4">
        <v>2422000000000</v>
      </c>
      <c r="M48" s="4">
        <v>680000000000</v>
      </c>
      <c r="N48" s="4">
        <v>2627821</v>
      </c>
      <c r="O48" s="1" t="s">
        <v>484</v>
      </c>
      <c r="P48" s="4">
        <v>3354998370143</v>
      </c>
      <c r="Q48" s="4">
        <v>140142</v>
      </c>
      <c r="R48" s="4">
        <v>367097</v>
      </c>
      <c r="S48" s="4">
        <v>163160</v>
      </c>
      <c r="T48" s="4">
        <v>234961</v>
      </c>
      <c r="U48" s="4">
        <v>0</v>
      </c>
      <c r="V48" s="4">
        <v>757934</v>
      </c>
      <c r="W48" s="16">
        <v>1663294</v>
      </c>
      <c r="X48" s="16">
        <v>1164382</v>
      </c>
      <c r="Y48" s="4">
        <v>71003</v>
      </c>
      <c r="Z48" s="4">
        <v>261763</v>
      </c>
      <c r="AA48" s="4">
        <v>831616</v>
      </c>
      <c r="AB48" s="4">
        <v>0</v>
      </c>
      <c r="AC48" s="4">
        <v>0</v>
      </c>
      <c r="AD48" s="4">
        <v>0</v>
      </c>
      <c r="AE48" s="3" t="s">
        <v>71</v>
      </c>
      <c r="AF48" s="3" t="s">
        <v>72</v>
      </c>
      <c r="AG48" s="3" t="s">
        <v>73</v>
      </c>
      <c r="AH48" s="4">
        <v>1262859</v>
      </c>
      <c r="AI48" s="4">
        <v>1039245</v>
      </c>
      <c r="AJ48" s="4">
        <v>138093</v>
      </c>
      <c r="AK48" s="2" t="s">
        <v>162</v>
      </c>
    </row>
    <row r="49" spans="1:37" ht="15" customHeight="1">
      <c r="A49" s="19" t="s">
        <v>457</v>
      </c>
      <c r="B49" s="17">
        <v>0.23217756386408619</v>
      </c>
      <c r="C49" s="17">
        <v>0.42598127458031104</v>
      </c>
      <c r="D49" s="17">
        <v>0.75391131731203143</v>
      </c>
      <c r="E49" s="17">
        <v>0.15121833201046533</v>
      </c>
      <c r="F49" s="17">
        <v>0.70523761524311535</v>
      </c>
      <c r="G49" s="17">
        <v>1.6382038157282457</v>
      </c>
      <c r="H49" s="17">
        <v>0.10996685957306641</v>
      </c>
      <c r="I49" s="4">
        <v>3429329.333333333</v>
      </c>
      <c r="J49" s="4">
        <v>14382777.333333332</v>
      </c>
      <c r="K49" s="4">
        <v>19077545.333333336</v>
      </c>
      <c r="L49" s="4">
        <v>22678000000000</v>
      </c>
      <c r="M49" s="4">
        <v>8596000000000</v>
      </c>
      <c r="N49" s="4">
        <v>11187617</v>
      </c>
      <c r="O49" s="1" t="s">
        <v>486</v>
      </c>
      <c r="P49" s="4">
        <v>2493828441398</v>
      </c>
      <c r="Q49" s="4">
        <v>704981</v>
      </c>
      <c r="R49" s="4">
        <v>4956122</v>
      </c>
      <c r="S49" s="4">
        <v>514727</v>
      </c>
      <c r="T49" s="4">
        <v>167662</v>
      </c>
      <c r="U49" s="4">
        <v>0</v>
      </c>
      <c r="V49" s="4">
        <v>4054566</v>
      </c>
      <c r="W49" s="16">
        <v>10398058</v>
      </c>
      <c r="X49" s="16">
        <v>4429378</v>
      </c>
      <c r="Y49" s="4">
        <v>915443</v>
      </c>
      <c r="Z49" s="4">
        <v>1063082</v>
      </c>
      <c r="AA49" s="4">
        <v>383432</v>
      </c>
      <c r="AB49" s="4">
        <v>2067421</v>
      </c>
      <c r="AC49" s="4">
        <v>0</v>
      </c>
      <c r="AD49" s="4">
        <v>0</v>
      </c>
      <c r="AE49" s="3" t="s">
        <v>22</v>
      </c>
      <c r="AF49" s="3" t="s">
        <v>33</v>
      </c>
      <c r="AG49" s="3" t="s">
        <v>34</v>
      </c>
      <c r="AH49" s="4">
        <v>14308159</v>
      </c>
      <c r="AI49" s="4">
        <v>10787083</v>
      </c>
      <c r="AJ49" s="4">
        <v>2571997</v>
      </c>
      <c r="AK49" s="2" t="s">
        <v>458</v>
      </c>
    </row>
    <row r="50" spans="1:37" ht="15" customHeight="1">
      <c r="A50" s="19" t="s">
        <v>282</v>
      </c>
      <c r="B50" s="17">
        <v>0.23420738228118837</v>
      </c>
      <c r="C50" s="17">
        <v>0.37600724309642375</v>
      </c>
      <c r="D50" s="17">
        <v>0.81386252492508548</v>
      </c>
      <c r="E50" s="17">
        <v>4.9563110576912955E-2</v>
      </c>
      <c r="F50" s="17">
        <v>0.41953503265919689</v>
      </c>
      <c r="G50" s="17">
        <v>1.1049471661863592</v>
      </c>
      <c r="H50" s="17">
        <v>5.6616739641268635E-2</v>
      </c>
      <c r="I50" s="4">
        <v>235456</v>
      </c>
      <c r="J50" s="4">
        <v>2337908</v>
      </c>
      <c r="K50" s="4">
        <v>2872608</v>
      </c>
      <c r="L50" s="4">
        <v>4750630000000</v>
      </c>
      <c r="M50" s="4">
        <v>2256888000000</v>
      </c>
      <c r="N50" s="4">
        <v>2023626</v>
      </c>
      <c r="O50" s="1" t="s">
        <v>489</v>
      </c>
      <c r="P50" s="4">
        <v>268965181842</v>
      </c>
      <c r="Q50" s="4">
        <v>44100</v>
      </c>
      <c r="R50" s="4">
        <v>821615</v>
      </c>
      <c r="S50" s="4">
        <v>0</v>
      </c>
      <c r="T50" s="4">
        <v>169107</v>
      </c>
      <c r="U50" s="4">
        <v>0</v>
      </c>
      <c r="V50" s="4">
        <v>754468</v>
      </c>
      <c r="W50" s="16">
        <v>1789290</v>
      </c>
      <c r="X50" s="16">
        <v>672786</v>
      </c>
      <c r="Y50" s="4">
        <v>585432</v>
      </c>
      <c r="Z50" s="4">
        <v>0</v>
      </c>
      <c r="AA50" s="4">
        <v>73061</v>
      </c>
      <c r="AB50" s="4">
        <v>14293</v>
      </c>
      <c r="AC50" s="4">
        <v>0</v>
      </c>
      <c r="AD50" s="4">
        <v>0</v>
      </c>
      <c r="AE50" s="3" t="s">
        <v>284</v>
      </c>
      <c r="AF50" s="3" t="s">
        <v>285</v>
      </c>
      <c r="AG50" s="3" t="s">
        <v>73</v>
      </c>
      <c r="AH50" s="4">
        <v>718152</v>
      </c>
      <c r="AI50" s="4">
        <v>584477</v>
      </c>
      <c r="AJ50" s="4">
        <v>58864</v>
      </c>
      <c r="AK50" s="2" t="s">
        <v>283</v>
      </c>
    </row>
    <row r="51" spans="1:37" ht="15" customHeight="1">
      <c r="A51" s="19" t="s">
        <v>467</v>
      </c>
      <c r="B51" s="17">
        <v>0.23831418385074776</v>
      </c>
      <c r="C51" s="17">
        <v>0.47822020620473088</v>
      </c>
      <c r="D51" s="17">
        <v>0.73102431225422138</v>
      </c>
      <c r="E51" s="17">
        <v>6.5668681152236327E-2</v>
      </c>
      <c r="F51" s="17">
        <v>6.4618311423810404</v>
      </c>
      <c r="G51" s="17">
        <v>3.6450739835294117</v>
      </c>
      <c r="H51" s="17">
        <v>0.29905614332321179</v>
      </c>
      <c r="I51" s="4">
        <v>518561</v>
      </c>
      <c r="J51" s="4">
        <v>1767676</v>
      </c>
      <c r="K51" s="4">
        <v>2418081</v>
      </c>
      <c r="L51" s="4">
        <v>7896625772000</v>
      </c>
      <c r="M51" s="4">
        <v>1700000000000</v>
      </c>
      <c r="N51" s="4">
        <v>324060</v>
      </c>
      <c r="O51" s="1" t="s">
        <v>486</v>
      </c>
      <c r="P51" s="4">
        <v>2361534448641</v>
      </c>
      <c r="Q51" s="4">
        <v>4853</v>
      </c>
      <c r="R51" s="4">
        <v>412630</v>
      </c>
      <c r="S51" s="4">
        <v>0</v>
      </c>
      <c r="T51" s="4">
        <v>0</v>
      </c>
      <c r="U51" s="4">
        <v>313063</v>
      </c>
      <c r="V51" s="4">
        <v>474470</v>
      </c>
      <c r="W51" s="16">
        <v>1205016</v>
      </c>
      <c r="X51" s="16">
        <v>576263</v>
      </c>
      <c r="Y51" s="4">
        <v>444263</v>
      </c>
      <c r="Z51" s="4">
        <v>0</v>
      </c>
      <c r="AA51" s="4">
        <v>28273</v>
      </c>
      <c r="AB51" s="4">
        <v>90430</v>
      </c>
      <c r="AC51" s="4">
        <v>0</v>
      </c>
      <c r="AD51" s="4">
        <v>13297</v>
      </c>
      <c r="AE51" s="3" t="s">
        <v>22</v>
      </c>
      <c r="AF51" s="3" t="s">
        <v>256</v>
      </c>
      <c r="AG51" s="3" t="s">
        <v>24</v>
      </c>
      <c r="AH51" s="4">
        <v>2418081</v>
      </c>
      <c r="AI51" s="4">
        <v>1767676</v>
      </c>
      <c r="AJ51" s="4">
        <v>518561</v>
      </c>
      <c r="AK51" s="2" t="s">
        <v>468</v>
      </c>
    </row>
    <row r="52" spans="1:37" ht="15" customHeight="1">
      <c r="A52" s="19" t="s">
        <v>238</v>
      </c>
      <c r="B52" s="17">
        <v>0.23833742839176472</v>
      </c>
      <c r="C52" s="17">
        <v>0.51143016730448743</v>
      </c>
      <c r="D52" s="17">
        <v>0.46999995646128073</v>
      </c>
      <c r="E52" s="17">
        <v>0.13588615867054649</v>
      </c>
      <c r="F52" s="17">
        <v>5.1043939189476726</v>
      </c>
      <c r="G52" s="17">
        <v>0.53296071428571423</v>
      </c>
      <c r="H52" s="17">
        <v>0.10869864674233723</v>
      </c>
      <c r="I52" s="4">
        <v>17497884</v>
      </c>
      <c r="J52" s="4">
        <v>18135580</v>
      </c>
      <c r="K52" s="4">
        <v>38586344</v>
      </c>
      <c r="L52" s="4">
        <v>128768700000000</v>
      </c>
      <c r="M52" s="4">
        <v>84000000000000</v>
      </c>
      <c r="N52" s="4">
        <v>6321077</v>
      </c>
      <c r="O52" s="1" t="s">
        <v>484</v>
      </c>
      <c r="P52" s="4">
        <v>13996983432770</v>
      </c>
      <c r="Q52" s="4">
        <v>832242</v>
      </c>
      <c r="R52" s="4">
        <v>10989258</v>
      </c>
      <c r="S52" s="4">
        <v>1219755</v>
      </c>
      <c r="T52" s="4">
        <v>59035</v>
      </c>
      <c r="U52" s="4">
        <v>0</v>
      </c>
      <c r="V52" s="4">
        <v>4881774</v>
      </c>
      <c r="W52" s="16">
        <v>17982064</v>
      </c>
      <c r="X52" s="16">
        <v>9196570</v>
      </c>
      <c r="Y52" s="4">
        <v>973153</v>
      </c>
      <c r="Z52" s="4">
        <v>6920802</v>
      </c>
      <c r="AA52" s="4">
        <v>572558</v>
      </c>
      <c r="AB52" s="4">
        <v>628967</v>
      </c>
      <c r="AC52" s="4">
        <v>0</v>
      </c>
      <c r="AD52" s="4">
        <v>101090</v>
      </c>
      <c r="AE52" s="3" t="s">
        <v>71</v>
      </c>
      <c r="AF52" s="3" t="s">
        <v>41</v>
      </c>
      <c r="AG52" s="3" t="s">
        <v>73</v>
      </c>
      <c r="AH52" s="4">
        <v>9646586</v>
      </c>
      <c r="AI52" s="4">
        <v>4533895</v>
      </c>
      <c r="AJ52" s="4">
        <v>4374471</v>
      </c>
      <c r="AK52" s="2" t="s">
        <v>239</v>
      </c>
    </row>
    <row r="53" spans="1:37" ht="15" customHeight="1">
      <c r="A53" s="19" t="s">
        <v>313</v>
      </c>
      <c r="B53" s="17">
        <v>0.24005430099013367</v>
      </c>
      <c r="C53" s="17">
        <v>0.44754003999549014</v>
      </c>
      <c r="D53" s="17">
        <v>0.74123397886049081</v>
      </c>
      <c r="E53" s="17">
        <v>0.15044755195738269</v>
      </c>
      <c r="F53" s="17">
        <v>1.1398415763358909</v>
      </c>
      <c r="G53" s="17">
        <v>2.1491709048527232</v>
      </c>
      <c r="H53" s="17">
        <v>1.9073109181922685</v>
      </c>
      <c r="I53" s="4">
        <v>214636</v>
      </c>
      <c r="J53" s="4">
        <v>931508</v>
      </c>
      <c r="K53" s="4">
        <v>1256699</v>
      </c>
      <c r="L53" s="4">
        <v>1426650000000</v>
      </c>
      <c r="M53" s="4">
        <v>453024000000</v>
      </c>
      <c r="N53" s="4">
        <v>587286</v>
      </c>
      <c r="O53" s="1" t="s">
        <v>485</v>
      </c>
      <c r="P53" s="4">
        <v>2721065121439</v>
      </c>
      <c r="Q53" s="4">
        <v>68032</v>
      </c>
      <c r="R53" s="4">
        <v>176976</v>
      </c>
      <c r="S53" s="4">
        <v>118649</v>
      </c>
      <c r="T53" s="4">
        <v>143571</v>
      </c>
      <c r="U53" s="4">
        <v>0</v>
      </c>
      <c r="V53" s="4">
        <v>166848</v>
      </c>
      <c r="W53" s="16">
        <v>674076</v>
      </c>
      <c r="X53" s="16">
        <v>301676</v>
      </c>
      <c r="Y53" s="4">
        <v>118454</v>
      </c>
      <c r="Z53" s="4">
        <v>54565</v>
      </c>
      <c r="AA53" s="4">
        <v>22972</v>
      </c>
      <c r="AB53" s="4">
        <v>73334</v>
      </c>
      <c r="AC53" s="4">
        <v>0</v>
      </c>
      <c r="AD53" s="4">
        <v>32351</v>
      </c>
      <c r="AE53" s="3" t="s">
        <v>22</v>
      </c>
      <c r="AF53" s="3" t="s">
        <v>45</v>
      </c>
      <c r="AG53" s="3" t="s">
        <v>24</v>
      </c>
      <c r="AH53" s="4">
        <v>1256699</v>
      </c>
      <c r="AI53" s="4">
        <v>931508</v>
      </c>
      <c r="AJ53" s="4">
        <v>214636</v>
      </c>
      <c r="AK53" s="2" t="s">
        <v>314</v>
      </c>
    </row>
    <row r="54" spans="1:37" ht="15" customHeight="1">
      <c r="A54" s="19" t="s">
        <v>128</v>
      </c>
      <c r="B54" s="17">
        <v>0.24055203458062055</v>
      </c>
      <c r="C54" s="17">
        <v>0.8437855996591892</v>
      </c>
      <c r="D54" s="17">
        <v>0.73950057954668313</v>
      </c>
      <c r="E54" s="17">
        <v>0.21412086281431053</v>
      </c>
      <c r="F54" s="17">
        <v>1.0255807851278178</v>
      </c>
      <c r="G54" s="17">
        <v>1.8267602104735656</v>
      </c>
      <c r="H54" s="17">
        <v>0.3449233580684759</v>
      </c>
      <c r="I54" s="4">
        <v>12174754.666666666</v>
      </c>
      <c r="J54" s="4">
        <v>35924456</v>
      </c>
      <c r="K54" s="4">
        <v>48579348</v>
      </c>
      <c r="L54" s="4">
        <v>56859264000000</v>
      </c>
      <c r="M54" s="4">
        <v>20114640000000</v>
      </c>
      <c r="N54" s="4">
        <v>23982923</v>
      </c>
      <c r="O54" s="1" t="s">
        <v>486</v>
      </c>
      <c r="P54" s="4">
        <v>19612088276182</v>
      </c>
      <c r="Q54" s="4">
        <v>533719</v>
      </c>
      <c r="R54" s="4">
        <v>3230616</v>
      </c>
      <c r="S54" s="4">
        <v>1372542</v>
      </c>
      <c r="T54" s="4">
        <v>1592017</v>
      </c>
      <c r="U54" s="4">
        <v>0</v>
      </c>
      <c r="V54" s="4">
        <v>7120431</v>
      </c>
      <c r="W54" s="16">
        <v>13849325</v>
      </c>
      <c r="X54" s="16">
        <v>11685861</v>
      </c>
      <c r="Y54" s="4">
        <v>7927402</v>
      </c>
      <c r="Z54" s="4">
        <v>1922096</v>
      </c>
      <c r="AA54" s="4">
        <v>1836363</v>
      </c>
      <c r="AB54" s="4">
        <v>0</v>
      </c>
      <c r="AC54" s="4">
        <v>0</v>
      </c>
      <c r="AD54" s="4">
        <v>0</v>
      </c>
      <c r="AE54" s="3" t="s">
        <v>22</v>
      </c>
      <c r="AF54" s="3" t="s">
        <v>33</v>
      </c>
      <c r="AG54" s="3" t="s">
        <v>34</v>
      </c>
      <c r="AH54" s="4">
        <v>36434511</v>
      </c>
      <c r="AI54" s="4">
        <v>26943342</v>
      </c>
      <c r="AJ54" s="4">
        <v>9131066</v>
      </c>
      <c r="AK54" s="2" t="s">
        <v>129</v>
      </c>
    </row>
    <row r="55" spans="1:37" ht="15" customHeight="1">
      <c r="A55" s="19" t="s">
        <v>257</v>
      </c>
      <c r="B55" s="17">
        <v>0.24665218709289782</v>
      </c>
      <c r="C55" s="17">
        <v>0.33020853220167024</v>
      </c>
      <c r="D55" s="17">
        <v>0.7673833657294783</v>
      </c>
      <c r="E55" s="17">
        <v>0.13817271964521155</v>
      </c>
      <c r="F55" s="17">
        <v>0.52757639732584449</v>
      </c>
      <c r="G55" s="17">
        <v>1.054862842892768</v>
      </c>
      <c r="H55" s="17">
        <v>0.60605387040408132</v>
      </c>
      <c r="I55" s="4">
        <v>307406.66666666669</v>
      </c>
      <c r="J55" s="4">
        <v>941709.33333333337</v>
      </c>
      <c r="K55" s="4">
        <v>1227169.3333333333</v>
      </c>
      <c r="L55" s="5">
        <v>2224800000000</v>
      </c>
      <c r="M55" s="4">
        <v>1082700000000</v>
      </c>
      <c r="N55" s="4">
        <v>803344</v>
      </c>
      <c r="O55" s="1" t="s">
        <v>486</v>
      </c>
      <c r="P55" s="4">
        <v>1348348650875</v>
      </c>
      <c r="Q55" s="4">
        <v>159503</v>
      </c>
      <c r="R55" s="4">
        <v>203032</v>
      </c>
      <c r="S55" s="4">
        <v>0</v>
      </c>
      <c r="T55" s="4">
        <v>32482</v>
      </c>
      <c r="U55" s="4">
        <v>0</v>
      </c>
      <c r="V55" s="4">
        <v>521628</v>
      </c>
      <c r="W55" s="16">
        <v>916645</v>
      </c>
      <c r="X55" s="16">
        <v>302684</v>
      </c>
      <c r="Y55" s="4">
        <v>186319</v>
      </c>
      <c r="Z55" s="4">
        <v>0</v>
      </c>
      <c r="AA55" s="4">
        <v>41960</v>
      </c>
      <c r="AB55" s="4">
        <v>63806</v>
      </c>
      <c r="AC55" s="4">
        <v>0</v>
      </c>
      <c r="AD55" s="4">
        <v>10599</v>
      </c>
      <c r="AE55" s="1" t="s">
        <v>22</v>
      </c>
      <c r="AF55" s="1" t="s">
        <v>259</v>
      </c>
      <c r="AG55" s="1" t="s">
        <v>34</v>
      </c>
      <c r="AH55" s="5">
        <v>920377</v>
      </c>
      <c r="AI55" s="5">
        <v>706282</v>
      </c>
      <c r="AJ55" s="5">
        <v>230555</v>
      </c>
      <c r="AK55" s="1" t="s">
        <v>258</v>
      </c>
    </row>
    <row r="56" spans="1:37" ht="15" customHeight="1">
      <c r="A56" s="19" t="s">
        <v>94</v>
      </c>
      <c r="B56" s="17">
        <v>0.24704706387632117</v>
      </c>
      <c r="C56" s="17">
        <v>0.43363255207663187</v>
      </c>
      <c r="D56" s="17">
        <v>0.68284852177053401</v>
      </c>
      <c r="E56" s="17">
        <v>0.22461795346473556</v>
      </c>
      <c r="F56" s="17">
        <v>1.5151707602543962</v>
      </c>
      <c r="G56" s="17">
        <v>4.2324786324786325</v>
      </c>
      <c r="H56" s="17">
        <v>0.27049138071456513</v>
      </c>
      <c r="I56" s="4">
        <v>2227680</v>
      </c>
      <c r="J56" s="4">
        <v>6474136</v>
      </c>
      <c r="K56" s="4">
        <v>9481072</v>
      </c>
      <c r="L56" s="4">
        <v>9917640000000</v>
      </c>
      <c r="M56" s="4">
        <v>1895400000000</v>
      </c>
      <c r="N56" s="4">
        <v>3769554</v>
      </c>
      <c r="O56" s="1" t="s">
        <v>484</v>
      </c>
      <c r="P56" s="4">
        <v>2682636137030</v>
      </c>
      <c r="Q56" s="4">
        <v>499812</v>
      </c>
      <c r="R56" s="4">
        <v>2191406</v>
      </c>
      <c r="S56" s="4">
        <v>0</v>
      </c>
      <c r="T56" s="4">
        <v>1190284</v>
      </c>
      <c r="U56" s="4">
        <v>0</v>
      </c>
      <c r="V56" s="4">
        <v>1520009</v>
      </c>
      <c r="W56" s="16">
        <v>5401511</v>
      </c>
      <c r="X56" s="16">
        <v>2342271</v>
      </c>
      <c r="Y56" s="4">
        <v>1084310</v>
      </c>
      <c r="Z56" s="4">
        <v>0</v>
      </c>
      <c r="AA56" s="4">
        <v>92649</v>
      </c>
      <c r="AB56" s="4">
        <v>1123312</v>
      </c>
      <c r="AC56" s="4">
        <v>0</v>
      </c>
      <c r="AD56" s="4">
        <v>42000</v>
      </c>
      <c r="AE56" s="3" t="s">
        <v>71</v>
      </c>
      <c r="AF56" s="3" t="s">
        <v>81</v>
      </c>
      <c r="AG56" s="3" t="s">
        <v>73</v>
      </c>
      <c r="AH56" s="4">
        <v>2370268</v>
      </c>
      <c r="AI56" s="4">
        <v>1618534</v>
      </c>
      <c r="AJ56" s="4">
        <v>556920</v>
      </c>
      <c r="AK56" s="2" t="s">
        <v>95</v>
      </c>
    </row>
    <row r="57" spans="1:37" ht="15" customHeight="1">
      <c r="A57" s="19" t="s">
        <v>116</v>
      </c>
      <c r="B57" s="17">
        <v>0.2513606010714709</v>
      </c>
      <c r="C57" s="17">
        <v>0.52258201494033585</v>
      </c>
      <c r="D57" s="17">
        <v>0.62282113168541475</v>
      </c>
      <c r="E57" s="17">
        <v>0.15821269258376755</v>
      </c>
      <c r="F57" s="17">
        <v>0.86923321194364911</v>
      </c>
      <c r="G57" s="17">
        <v>1.0231536900176954</v>
      </c>
      <c r="H57" s="17">
        <v>6.2497587353762103E-2</v>
      </c>
      <c r="I57" s="4">
        <v>29520874.666666668</v>
      </c>
      <c r="J57" s="4">
        <v>52930752</v>
      </c>
      <c r="K57" s="4">
        <v>84985478.666666657</v>
      </c>
      <c r="L57" s="5">
        <v>186589800000000</v>
      </c>
      <c r="M57" s="4">
        <v>92227200000000</v>
      </c>
      <c r="N57" s="4">
        <v>45465423</v>
      </c>
      <c r="O57" s="1" t="s">
        <v>486</v>
      </c>
      <c r="P57" s="4">
        <v>11661412324821</v>
      </c>
      <c r="Q57" s="4">
        <v>4863941</v>
      </c>
      <c r="R57" s="4">
        <v>22159779</v>
      </c>
      <c r="S57" s="4">
        <v>3274418</v>
      </c>
      <c r="T57" s="4">
        <v>3562111</v>
      </c>
      <c r="U57" s="4">
        <v>0</v>
      </c>
      <c r="V57" s="4">
        <v>7017547</v>
      </c>
      <c r="W57" s="16">
        <v>40877796</v>
      </c>
      <c r="X57" s="16">
        <v>21362001</v>
      </c>
      <c r="Y57" s="4">
        <v>14148963</v>
      </c>
      <c r="Z57" s="4">
        <v>4133873</v>
      </c>
      <c r="AA57" s="4">
        <v>2020152</v>
      </c>
      <c r="AB57" s="4">
        <v>976726</v>
      </c>
      <c r="AC57" s="4">
        <v>0</v>
      </c>
      <c r="AD57" s="4">
        <v>82287</v>
      </c>
      <c r="AE57" s="1" t="s">
        <v>22</v>
      </c>
      <c r="AF57" s="1" t="s">
        <v>33</v>
      </c>
      <c r="AG57" s="1" t="s">
        <v>34</v>
      </c>
      <c r="AH57" s="5">
        <v>63739109</v>
      </c>
      <c r="AI57" s="5">
        <v>39698064</v>
      </c>
      <c r="AJ57" s="5">
        <v>22140656</v>
      </c>
      <c r="AK57" s="1" t="s">
        <v>117</v>
      </c>
    </row>
    <row r="58" spans="1:37" ht="15" customHeight="1">
      <c r="A58" s="19" t="s">
        <v>147</v>
      </c>
      <c r="B58" s="17">
        <v>0.25367420694534271</v>
      </c>
      <c r="C58" s="17">
        <v>0.78227563114579868</v>
      </c>
      <c r="D58" s="17">
        <v>0.87146226676460115</v>
      </c>
      <c r="E58" s="17">
        <v>6.4008252029323476E-2</v>
      </c>
      <c r="F58" s="17">
        <v>0.96766079111873238</v>
      </c>
      <c r="G58" s="17">
        <v>4.404180004979704</v>
      </c>
      <c r="H58" s="17">
        <v>4.6706582147618449E-2</v>
      </c>
      <c r="I58" s="4">
        <v>275079</v>
      </c>
      <c r="J58" s="4">
        <v>3931914</v>
      </c>
      <c r="K58" s="4">
        <v>4511858</v>
      </c>
      <c r="L58" s="4">
        <v>4297555257000</v>
      </c>
      <c r="M58" s="4">
        <v>795228000000</v>
      </c>
      <c r="N58" s="4">
        <v>2293006</v>
      </c>
      <c r="O58" s="1" t="s">
        <v>485</v>
      </c>
      <c r="P58" s="4">
        <v>200724117645</v>
      </c>
      <c r="Q58" s="4">
        <v>20276</v>
      </c>
      <c r="R58" s="4">
        <v>798236</v>
      </c>
      <c r="S58" s="4">
        <v>0</v>
      </c>
      <c r="T58" s="4">
        <v>0</v>
      </c>
      <c r="U58" s="4">
        <v>18914</v>
      </c>
      <c r="V58" s="4">
        <v>625667</v>
      </c>
      <c r="W58" s="16">
        <v>1463093</v>
      </c>
      <c r="X58" s="16">
        <v>1144542</v>
      </c>
      <c r="Y58" s="4">
        <v>891878</v>
      </c>
      <c r="Z58" s="4">
        <v>0</v>
      </c>
      <c r="AA58" s="4">
        <v>0</v>
      </c>
      <c r="AB58" s="4">
        <v>242153</v>
      </c>
      <c r="AC58" s="4">
        <v>0</v>
      </c>
      <c r="AD58" s="4">
        <v>10511</v>
      </c>
      <c r="AE58" s="3" t="s">
        <v>22</v>
      </c>
      <c r="AF58" s="3" t="s">
        <v>149</v>
      </c>
      <c r="AG58" s="3" t="s">
        <v>24</v>
      </c>
      <c r="AH58" s="4">
        <v>4511858</v>
      </c>
      <c r="AI58" s="4">
        <v>3931914</v>
      </c>
      <c r="AJ58" s="4">
        <v>275079</v>
      </c>
      <c r="AK58" s="2" t="s">
        <v>148</v>
      </c>
    </row>
    <row r="59" spans="1:37" ht="15" customHeight="1">
      <c r="A59" s="19" t="s">
        <v>392</v>
      </c>
      <c r="B59" s="17">
        <v>0.25823226802134908</v>
      </c>
      <c r="C59" s="17">
        <v>0.64392871608717783</v>
      </c>
      <c r="D59" s="17">
        <v>0.7459101022442286</v>
      </c>
      <c r="E59" s="17">
        <v>9.072163906766649E-2</v>
      </c>
      <c r="F59" s="17">
        <v>1.8918126240796076</v>
      </c>
      <c r="G59" s="17">
        <v>1.151171875</v>
      </c>
      <c r="H59" s="17">
        <v>0.31025078860928018</v>
      </c>
      <c r="I59" s="4">
        <v>264565.33333333331</v>
      </c>
      <c r="J59" s="4">
        <v>1933274.6666666665</v>
      </c>
      <c r="K59" s="4">
        <v>2591833.3333333335</v>
      </c>
      <c r="L59" s="5">
        <v>2916231850000</v>
      </c>
      <c r="M59" s="4">
        <v>1355648000000</v>
      </c>
      <c r="N59" s="4">
        <v>896266</v>
      </c>
      <c r="O59" s="1" t="s">
        <v>486</v>
      </c>
      <c r="P59" s="4">
        <v>904763231230</v>
      </c>
      <c r="Q59" s="4">
        <v>74880</v>
      </c>
      <c r="R59" s="4">
        <v>290995</v>
      </c>
      <c r="S59" s="4">
        <v>20350</v>
      </c>
      <c r="T59" s="4">
        <v>0</v>
      </c>
      <c r="U59" s="4">
        <v>86462</v>
      </c>
      <c r="V59" s="4">
        <v>566706</v>
      </c>
      <c r="W59" s="16">
        <v>1039393</v>
      </c>
      <c r="X59" s="16">
        <v>669295</v>
      </c>
      <c r="Y59" s="4">
        <v>294198</v>
      </c>
      <c r="Z59" s="4">
        <v>131353</v>
      </c>
      <c r="AA59" s="4">
        <v>85264</v>
      </c>
      <c r="AB59" s="4">
        <v>94468</v>
      </c>
      <c r="AC59" s="4">
        <v>0</v>
      </c>
      <c r="AD59" s="4">
        <v>64012</v>
      </c>
      <c r="AE59" s="1" t="s">
        <v>22</v>
      </c>
      <c r="AF59" s="1" t="s">
        <v>33</v>
      </c>
      <c r="AG59" s="1" t="s">
        <v>34</v>
      </c>
      <c r="AH59" s="5">
        <v>1943875</v>
      </c>
      <c r="AI59" s="5">
        <v>1449956</v>
      </c>
      <c r="AJ59" s="5">
        <v>198424</v>
      </c>
      <c r="AK59" s="1" t="s">
        <v>393</v>
      </c>
    </row>
    <row r="60" spans="1:37" ht="15" customHeight="1">
      <c r="A60" s="19" t="s">
        <v>406</v>
      </c>
      <c r="B60" s="17">
        <v>0.26357337118808438</v>
      </c>
      <c r="C60" s="17">
        <v>0.67165226017608448</v>
      </c>
      <c r="D60" s="17">
        <v>0.88143781860686188</v>
      </c>
      <c r="E60" s="17">
        <v>6.1031239567728032E-2</v>
      </c>
      <c r="F60" s="17">
        <v>0.80044620811599643</v>
      </c>
      <c r="G60" s="17">
        <v>1.6848666666666667</v>
      </c>
      <c r="H60" s="17">
        <v>0.69077480866226892</v>
      </c>
      <c r="I60" s="4">
        <v>221212</v>
      </c>
      <c r="J60" s="4">
        <v>1793235</v>
      </c>
      <c r="K60" s="4">
        <v>2034443</v>
      </c>
      <c r="L60" s="4">
        <v>3624570000000</v>
      </c>
      <c r="M60" s="4">
        <v>1350000000000</v>
      </c>
      <c r="N60" s="4">
        <v>1129966</v>
      </c>
      <c r="O60" s="1" t="s">
        <v>486</v>
      </c>
      <c r="P60" s="4">
        <v>2503761648233</v>
      </c>
      <c r="Q60" s="4">
        <v>8347</v>
      </c>
      <c r="R60" s="4">
        <v>123804</v>
      </c>
      <c r="S60" s="4">
        <v>0</v>
      </c>
      <c r="T60" s="4">
        <v>0</v>
      </c>
      <c r="U60" s="4">
        <v>13012</v>
      </c>
      <c r="V60" s="4">
        <v>653204</v>
      </c>
      <c r="W60" s="16">
        <v>798367</v>
      </c>
      <c r="X60" s="16">
        <v>536225</v>
      </c>
      <c r="Y60" s="4">
        <v>352039</v>
      </c>
      <c r="Z60" s="4">
        <v>0</v>
      </c>
      <c r="AA60" s="4">
        <v>11137</v>
      </c>
      <c r="AB60" s="4">
        <v>22730</v>
      </c>
      <c r="AC60" s="4">
        <v>150319</v>
      </c>
      <c r="AD60" s="4">
        <v>0</v>
      </c>
      <c r="AE60" s="3" t="s">
        <v>22</v>
      </c>
      <c r="AF60" s="3" t="s">
        <v>53</v>
      </c>
      <c r="AG60" s="3" t="s">
        <v>24</v>
      </c>
      <c r="AH60" s="4">
        <v>2034443</v>
      </c>
      <c r="AI60" s="4">
        <v>1793235</v>
      </c>
      <c r="AJ60" s="4">
        <v>221212</v>
      </c>
      <c r="AK60" s="2" t="s">
        <v>407</v>
      </c>
    </row>
    <row r="61" spans="1:37" ht="15" customHeight="1">
      <c r="A61" s="19" t="s">
        <v>110</v>
      </c>
      <c r="B61" s="17">
        <v>0.26512217616689299</v>
      </c>
      <c r="C61" s="17">
        <v>0.59589606982066179</v>
      </c>
      <c r="D61" s="17">
        <v>0.81847232971923245</v>
      </c>
      <c r="E61" s="17">
        <v>0.16097326396329897</v>
      </c>
      <c r="F61" s="17">
        <v>1.2545548760139014</v>
      </c>
      <c r="G61" s="17">
        <v>1.0565594241222271</v>
      </c>
      <c r="H61" s="17">
        <v>2.1803750058535928E-3</v>
      </c>
      <c r="I61" s="4">
        <v>8112473</v>
      </c>
      <c r="J61" s="4">
        <v>40154904</v>
      </c>
      <c r="K61" s="4">
        <v>49060796</v>
      </c>
      <c r="L61" s="4">
        <v>50396400000000</v>
      </c>
      <c r="M61" s="4">
        <v>24505200000000</v>
      </c>
      <c r="N61" s="4">
        <v>21760746</v>
      </c>
      <c r="O61" s="1" t="s">
        <v>486</v>
      </c>
      <c r="P61" s="4">
        <v>109883050945</v>
      </c>
      <c r="Q61" s="4">
        <v>3647663</v>
      </c>
      <c r="R61" s="4">
        <v>8457934</v>
      </c>
      <c r="S61" s="4">
        <v>0</v>
      </c>
      <c r="T61" s="4">
        <v>0</v>
      </c>
      <c r="U61" s="4">
        <v>3098893</v>
      </c>
      <c r="V61" s="4">
        <v>6623318</v>
      </c>
      <c r="W61" s="16">
        <v>21827808</v>
      </c>
      <c r="X61" s="16">
        <v>13007105</v>
      </c>
      <c r="Y61" s="4">
        <v>10299523</v>
      </c>
      <c r="Z61" s="4">
        <v>0</v>
      </c>
      <c r="AA61" s="4">
        <v>2707582</v>
      </c>
      <c r="AB61" s="4">
        <v>0</v>
      </c>
      <c r="AC61" s="4">
        <v>0</v>
      </c>
      <c r="AD61" s="4">
        <v>0</v>
      </c>
      <c r="AE61" s="3" t="s">
        <v>22</v>
      </c>
      <c r="AF61" s="3" t="s">
        <v>53</v>
      </c>
      <c r="AG61" s="3" t="s">
        <v>24</v>
      </c>
      <c r="AH61" s="4">
        <v>49060796</v>
      </c>
      <c r="AI61" s="4">
        <v>40154904</v>
      </c>
      <c r="AJ61" s="4">
        <v>8112473</v>
      </c>
      <c r="AK61" s="2" t="s">
        <v>111</v>
      </c>
    </row>
    <row r="62" spans="1:37" ht="15" customHeight="1">
      <c r="A62" s="19" t="s">
        <v>465</v>
      </c>
      <c r="B62" s="17">
        <v>0.27404454223044128</v>
      </c>
      <c r="C62" s="17">
        <v>0.53517770333031711</v>
      </c>
      <c r="D62" s="17">
        <v>0.59214892452641399</v>
      </c>
      <c r="E62" s="17">
        <v>0.24232211698653361</v>
      </c>
      <c r="F62" s="17">
        <v>1.3487141962945413</v>
      </c>
      <c r="G62" s="17">
        <v>3.9457511380880121</v>
      </c>
      <c r="H62" s="17">
        <v>0.28083120996514194</v>
      </c>
      <c r="I62" s="4">
        <v>9951333.3333333321</v>
      </c>
      <c r="J62" s="4">
        <v>16285238.666666668</v>
      </c>
      <c r="K62" s="4">
        <v>27501930.666666664</v>
      </c>
      <c r="L62" s="4">
        <v>41066550000000</v>
      </c>
      <c r="M62" s="4">
        <v>8303400000000</v>
      </c>
      <c r="N62" s="4">
        <v>11709356</v>
      </c>
      <c r="O62" s="1" t="s">
        <v>486</v>
      </c>
      <c r="P62" s="4">
        <v>11532768925594</v>
      </c>
      <c r="Q62" s="4">
        <v>2405877</v>
      </c>
      <c r="R62" s="4">
        <v>973129</v>
      </c>
      <c r="S62" s="4">
        <v>2427899</v>
      </c>
      <c r="T62" s="4">
        <v>2479586</v>
      </c>
      <c r="U62" s="4">
        <v>0</v>
      </c>
      <c r="V62" s="4">
        <v>5796222</v>
      </c>
      <c r="W62" s="16">
        <v>14082713</v>
      </c>
      <c r="X62" s="16">
        <v>7536754</v>
      </c>
      <c r="Y62" s="4">
        <v>4500159</v>
      </c>
      <c r="Z62" s="4">
        <v>1557656</v>
      </c>
      <c r="AA62" s="4">
        <v>1478939</v>
      </c>
      <c r="AB62" s="4">
        <v>0</v>
      </c>
      <c r="AC62" s="4">
        <v>0</v>
      </c>
      <c r="AD62" s="4">
        <v>0</v>
      </c>
      <c r="AE62" s="3" t="s">
        <v>22</v>
      </c>
      <c r="AF62" s="3" t="s">
        <v>33</v>
      </c>
      <c r="AG62" s="3" t="s">
        <v>34</v>
      </c>
      <c r="AH62" s="4">
        <v>20626448</v>
      </c>
      <c r="AI62" s="4">
        <v>12213929</v>
      </c>
      <c r="AJ62" s="4">
        <v>7463500</v>
      </c>
      <c r="AK62" s="2" t="s">
        <v>466</v>
      </c>
    </row>
    <row r="63" spans="1:37" ht="15" customHeight="1">
      <c r="A63" s="19" t="s">
        <v>139</v>
      </c>
      <c r="B63" s="17">
        <v>0.27435044504652922</v>
      </c>
      <c r="C63" s="17">
        <v>0.49080780615483549</v>
      </c>
      <c r="D63" s="17">
        <v>0.76820856302605545</v>
      </c>
      <c r="E63" s="17">
        <v>0.13878932143702652</v>
      </c>
      <c r="F63" s="17">
        <v>3.6246497427147943</v>
      </c>
      <c r="G63" s="17">
        <v>0.92752941176470594</v>
      </c>
      <c r="H63" s="17">
        <v>0.42965252744418059</v>
      </c>
      <c r="I63" s="4">
        <v>750395</v>
      </c>
      <c r="J63" s="4">
        <v>3650249</v>
      </c>
      <c r="K63" s="4">
        <v>4751638</v>
      </c>
      <c r="L63" s="4">
        <v>5406720000000</v>
      </c>
      <c r="M63" s="4">
        <v>2805000000000</v>
      </c>
      <c r="N63" s="4">
        <v>1027459</v>
      </c>
      <c r="O63" s="1" t="s">
        <v>492</v>
      </c>
      <c r="P63" s="4">
        <v>2323010913183</v>
      </c>
      <c r="Q63" s="4">
        <v>601214</v>
      </c>
      <c r="R63" s="4">
        <v>387887</v>
      </c>
      <c r="S63" s="4">
        <v>0</v>
      </c>
      <c r="T63" s="4">
        <v>0</v>
      </c>
      <c r="U63" s="4">
        <v>193867</v>
      </c>
      <c r="V63" s="4">
        <v>1473090</v>
      </c>
      <c r="W63" s="16">
        <v>2656058</v>
      </c>
      <c r="X63" s="16">
        <v>1303614</v>
      </c>
      <c r="Y63" s="4">
        <v>599475</v>
      </c>
      <c r="Z63" s="4">
        <v>0</v>
      </c>
      <c r="AA63" s="4">
        <v>190458</v>
      </c>
      <c r="AB63" s="4">
        <v>332581</v>
      </c>
      <c r="AC63" s="4">
        <v>181100</v>
      </c>
      <c r="AD63" s="4">
        <v>0</v>
      </c>
      <c r="AE63" s="3" t="s">
        <v>22</v>
      </c>
      <c r="AF63" s="3" t="s">
        <v>23</v>
      </c>
      <c r="AG63" s="3" t="s">
        <v>24</v>
      </c>
      <c r="AH63" s="4">
        <v>4751638</v>
      </c>
      <c r="AI63" s="4">
        <v>3650249</v>
      </c>
      <c r="AJ63" s="4">
        <v>750395</v>
      </c>
      <c r="AK63" s="2" t="s">
        <v>140</v>
      </c>
    </row>
    <row r="64" spans="1:37" ht="15" customHeight="1">
      <c r="A64" s="19" t="s">
        <v>133</v>
      </c>
      <c r="B64" s="17">
        <v>0.27800697439077648</v>
      </c>
      <c r="C64" s="17">
        <v>0.66595209957178603</v>
      </c>
      <c r="D64" s="17">
        <v>0.77359043036883801</v>
      </c>
      <c r="E64" s="17">
        <v>0.13374409843101723</v>
      </c>
      <c r="F64" s="17">
        <v>1.1940340386796291</v>
      </c>
      <c r="G64" s="17">
        <v>2.7952941176470589</v>
      </c>
      <c r="H64" s="17">
        <v>1.26179358270578</v>
      </c>
      <c r="I64" s="4">
        <v>1121792</v>
      </c>
      <c r="J64" s="4">
        <v>4929893</v>
      </c>
      <c r="K64" s="4">
        <v>6372743</v>
      </c>
      <c r="L64" s="4">
        <v>8387600000000</v>
      </c>
      <c r="M64" s="4">
        <v>2210000000000</v>
      </c>
      <c r="N64" s="4">
        <v>2904578</v>
      </c>
      <c r="O64" s="1" t="s">
        <v>486</v>
      </c>
      <c r="P64" s="4">
        <v>10583419854303</v>
      </c>
      <c r="Q64" s="4">
        <v>411869</v>
      </c>
      <c r="R64" s="4">
        <v>562781</v>
      </c>
      <c r="S64" s="4">
        <v>0</v>
      </c>
      <c r="T64" s="4">
        <v>0</v>
      </c>
      <c r="U64" s="4">
        <v>552809</v>
      </c>
      <c r="V64" s="4">
        <v>1132893</v>
      </c>
      <c r="W64" s="16">
        <v>2660352</v>
      </c>
      <c r="X64" s="16">
        <v>1771667</v>
      </c>
      <c r="Y64" s="4">
        <v>1445301</v>
      </c>
      <c r="Z64" s="4">
        <v>0</v>
      </c>
      <c r="AA64" s="4">
        <v>326366</v>
      </c>
      <c r="AB64" s="4">
        <v>0</v>
      </c>
      <c r="AC64" s="4">
        <v>0</v>
      </c>
      <c r="AD64" s="4">
        <v>0</v>
      </c>
      <c r="AE64" s="3" t="s">
        <v>22</v>
      </c>
      <c r="AF64" s="3" t="s">
        <v>53</v>
      </c>
      <c r="AG64" s="3" t="s">
        <v>24</v>
      </c>
      <c r="AH64" s="4">
        <v>6372743</v>
      </c>
      <c r="AI64" s="4">
        <v>4929893</v>
      </c>
      <c r="AJ64" s="4">
        <v>1121792</v>
      </c>
      <c r="AK64" s="2" t="s">
        <v>134</v>
      </c>
    </row>
    <row r="65" spans="1:37" ht="15" customHeight="1">
      <c r="A65" s="19" t="s">
        <v>114</v>
      </c>
      <c r="B65" s="17">
        <v>0.27861185775069686</v>
      </c>
      <c r="C65" s="17">
        <v>0.5217558677371158</v>
      </c>
      <c r="D65" s="17">
        <v>0.49946783357805735</v>
      </c>
      <c r="E65" s="17">
        <v>0.26836441086979329</v>
      </c>
      <c r="F65" s="17">
        <v>1.8690277242587543</v>
      </c>
      <c r="G65" s="17">
        <v>0.76382411725516319</v>
      </c>
      <c r="H65" s="17">
        <v>0.18129392010935894</v>
      </c>
      <c r="I65" s="4">
        <v>25577812</v>
      </c>
      <c r="J65" s="4">
        <v>24428728</v>
      </c>
      <c r="K65" s="4">
        <v>48909512</v>
      </c>
      <c r="L65" s="4">
        <v>95310000000000</v>
      </c>
      <c r="M65" s="4">
        <v>54036000000000</v>
      </c>
      <c r="N65" s="4">
        <v>17047417</v>
      </c>
      <c r="O65" s="1" t="s">
        <v>487</v>
      </c>
      <c r="P65" s="4">
        <v>17279123525623</v>
      </c>
      <c r="Q65" s="4">
        <v>2400347</v>
      </c>
      <c r="R65" s="4">
        <v>14060068</v>
      </c>
      <c r="S65" s="4">
        <v>3636162</v>
      </c>
      <c r="T65" s="4">
        <v>557076</v>
      </c>
      <c r="U65" s="4">
        <v>0</v>
      </c>
      <c r="V65" s="4">
        <v>5463485</v>
      </c>
      <c r="W65" s="16">
        <v>26117138</v>
      </c>
      <c r="X65" s="16">
        <v>13626770</v>
      </c>
      <c r="Y65" s="4">
        <v>4165694</v>
      </c>
      <c r="Z65" s="4">
        <v>6249344</v>
      </c>
      <c r="AA65" s="4">
        <v>141383</v>
      </c>
      <c r="AB65" s="4">
        <v>3070349</v>
      </c>
      <c r="AC65" s="4">
        <v>0</v>
      </c>
      <c r="AD65" s="4">
        <v>0</v>
      </c>
      <c r="AE65" s="3" t="s">
        <v>40</v>
      </c>
      <c r="AF65" s="3" t="s">
        <v>72</v>
      </c>
      <c r="AG65" s="3" t="s">
        <v>42</v>
      </c>
      <c r="AH65" s="4">
        <v>24454756</v>
      </c>
      <c r="AI65" s="4">
        <v>12214364</v>
      </c>
      <c r="AJ65" s="4">
        <v>12788906</v>
      </c>
      <c r="AK65" s="2" t="s">
        <v>115</v>
      </c>
    </row>
    <row r="66" spans="1:37" ht="15" customHeight="1">
      <c r="A66" s="19" t="s">
        <v>394</v>
      </c>
      <c r="B66" s="17">
        <v>0.28213208623711128</v>
      </c>
      <c r="C66" s="17">
        <v>0.46786073173832732</v>
      </c>
      <c r="D66" s="17">
        <v>0.60274890980967522</v>
      </c>
      <c r="E66" s="17">
        <v>9.4611223206770401E-2</v>
      </c>
      <c r="F66" s="17">
        <v>1.8092048772110596</v>
      </c>
      <c r="G66" s="17">
        <v>3.5226414455548181</v>
      </c>
      <c r="H66" s="17">
        <v>1.3601412498563836</v>
      </c>
      <c r="I66" s="4">
        <v>1174280</v>
      </c>
      <c r="J66" s="4">
        <v>2366344</v>
      </c>
      <c r="K66" s="4">
        <v>3925920</v>
      </c>
      <c r="L66" s="4">
        <v>12411635324000</v>
      </c>
      <c r="M66" s="4">
        <v>2744333256000</v>
      </c>
      <c r="N66" s="4">
        <v>1397520</v>
      </c>
      <c r="O66" s="1" t="s">
        <v>489</v>
      </c>
      <c r="P66" s="4">
        <v>16881577182347</v>
      </c>
      <c r="Q66" s="4">
        <v>17475</v>
      </c>
      <c r="R66" s="4">
        <v>1673080</v>
      </c>
      <c r="S66" s="4">
        <v>25425</v>
      </c>
      <c r="T66" s="4">
        <v>90892</v>
      </c>
      <c r="U66" s="4">
        <v>0</v>
      </c>
      <c r="V66" s="4">
        <v>560559</v>
      </c>
      <c r="W66" s="16">
        <v>2367431</v>
      </c>
      <c r="X66" s="16">
        <v>1107628</v>
      </c>
      <c r="Y66" s="4">
        <v>39832</v>
      </c>
      <c r="Z66" s="4">
        <v>521060</v>
      </c>
      <c r="AA66" s="4">
        <v>35890</v>
      </c>
      <c r="AB66" s="4">
        <v>190321</v>
      </c>
      <c r="AC66" s="4">
        <v>0</v>
      </c>
      <c r="AD66" s="4">
        <v>320525</v>
      </c>
      <c r="AE66" s="3" t="s">
        <v>284</v>
      </c>
      <c r="AF66" s="3" t="s">
        <v>310</v>
      </c>
      <c r="AG66" s="3" t="s">
        <v>73</v>
      </c>
      <c r="AH66" s="4">
        <v>981480</v>
      </c>
      <c r="AI66" s="4">
        <v>591586</v>
      </c>
      <c r="AJ66" s="4">
        <v>293570</v>
      </c>
      <c r="AK66" s="2" t="s">
        <v>395</v>
      </c>
    </row>
    <row r="67" spans="1:37" ht="15" customHeight="1">
      <c r="A67" s="19" t="s">
        <v>461</v>
      </c>
      <c r="B67" s="17">
        <v>0.28239411609172566</v>
      </c>
      <c r="C67" s="17">
        <v>0.56586152412083612</v>
      </c>
      <c r="D67" s="17">
        <v>0.70915236810828264</v>
      </c>
      <c r="E67" s="17">
        <v>0.14337368467986444</v>
      </c>
      <c r="F67" s="17">
        <v>1.3211438542528207</v>
      </c>
      <c r="G67" s="17">
        <v>2.5942307692307693</v>
      </c>
      <c r="H67" s="17">
        <v>6.1074019679329412E-2</v>
      </c>
      <c r="I67" s="4">
        <v>3215585</v>
      </c>
      <c r="J67" s="4">
        <v>10878403</v>
      </c>
      <c r="K67" s="4">
        <v>15340008</v>
      </c>
      <c r="L67" s="5">
        <v>22428000000000</v>
      </c>
      <c r="M67" s="4">
        <v>6240000000000</v>
      </c>
      <c r="N67" s="4">
        <v>6608814</v>
      </c>
      <c r="O67" s="1" t="s">
        <v>486</v>
      </c>
      <c r="P67" s="4">
        <v>1369768113368</v>
      </c>
      <c r="Q67" s="4">
        <v>218323</v>
      </c>
      <c r="R67" s="4">
        <v>3806019</v>
      </c>
      <c r="S67" s="4">
        <v>0</v>
      </c>
      <c r="T67" s="4">
        <v>0</v>
      </c>
      <c r="U67" s="4">
        <v>1039793</v>
      </c>
      <c r="V67" s="4">
        <v>2591321</v>
      </c>
      <c r="W67" s="16">
        <v>7655456</v>
      </c>
      <c r="X67" s="16">
        <v>4331928</v>
      </c>
      <c r="Y67" s="4">
        <v>1602118</v>
      </c>
      <c r="Z67" s="4">
        <v>0</v>
      </c>
      <c r="AA67" s="4">
        <v>310341</v>
      </c>
      <c r="AB67" s="4">
        <v>2419469</v>
      </c>
      <c r="AC67" s="4">
        <v>0</v>
      </c>
      <c r="AD67" s="4">
        <v>0</v>
      </c>
      <c r="AE67" s="1" t="s">
        <v>22</v>
      </c>
      <c r="AF67" s="1" t="s">
        <v>237</v>
      </c>
      <c r="AG67" s="1" t="s">
        <v>24</v>
      </c>
      <c r="AH67" s="5">
        <v>15340008</v>
      </c>
      <c r="AI67" s="5">
        <v>10878403</v>
      </c>
      <c r="AJ67" s="5">
        <v>3215585</v>
      </c>
      <c r="AK67" s="1" t="s">
        <v>462</v>
      </c>
    </row>
    <row r="68" spans="1:37" ht="15" customHeight="1">
      <c r="A68" s="19" t="s">
        <v>343</v>
      </c>
      <c r="B68" s="17">
        <v>0.29119918763635744</v>
      </c>
      <c r="C68" s="17">
        <v>0.50121851747207291</v>
      </c>
      <c r="D68" s="17">
        <v>0.65658301476314695</v>
      </c>
      <c r="E68" s="17">
        <v>5.2808906106180019E-2</v>
      </c>
      <c r="F68" s="17">
        <v>0.68695685074215995</v>
      </c>
      <c r="G68" s="17">
        <v>2.7201492537313432</v>
      </c>
      <c r="H68" s="17">
        <v>0.63576620330176481</v>
      </c>
      <c r="I68" s="4">
        <v>414381.33333333337</v>
      </c>
      <c r="J68" s="4">
        <v>1131964</v>
      </c>
      <c r="K68" s="4">
        <v>1724022.6666666667</v>
      </c>
      <c r="L68" s="4">
        <v>7846807743000</v>
      </c>
      <c r="M68" s="4">
        <v>2109272292000</v>
      </c>
      <c r="N68" s="4">
        <v>1021972</v>
      </c>
      <c r="O68" s="1" t="s">
        <v>486</v>
      </c>
      <c r="P68" s="4">
        <v>4988735166806</v>
      </c>
      <c r="Q68" s="4">
        <v>39714</v>
      </c>
      <c r="R68" s="4">
        <v>283185</v>
      </c>
      <c r="S68" s="4">
        <v>189721</v>
      </c>
      <c r="T68" s="4">
        <v>186843</v>
      </c>
      <c r="U68" s="4">
        <v>0</v>
      </c>
      <c r="V68" s="4">
        <v>302164</v>
      </c>
      <c r="W68" s="16">
        <v>1001627</v>
      </c>
      <c r="X68" s="16">
        <v>502034</v>
      </c>
      <c r="Y68" s="4">
        <v>198448</v>
      </c>
      <c r="Z68" s="4">
        <v>176711</v>
      </c>
      <c r="AA68" s="4">
        <v>0</v>
      </c>
      <c r="AB68" s="4">
        <v>126875</v>
      </c>
      <c r="AC68" s="4">
        <v>0</v>
      </c>
      <c r="AD68" s="4">
        <v>0</v>
      </c>
      <c r="AE68" s="3" t="s">
        <v>22</v>
      </c>
      <c r="AF68" s="3" t="s">
        <v>345</v>
      </c>
      <c r="AG68" s="3" t="s">
        <v>34</v>
      </c>
      <c r="AH68" s="4">
        <v>1293017</v>
      </c>
      <c r="AI68" s="4">
        <v>848973</v>
      </c>
      <c r="AJ68" s="4">
        <v>310786</v>
      </c>
      <c r="AK68" s="2" t="s">
        <v>344</v>
      </c>
    </row>
    <row r="69" spans="1:37" ht="15" customHeight="1">
      <c r="A69" s="19" t="s">
        <v>197</v>
      </c>
      <c r="B69" s="17">
        <v>0.30197171622127938</v>
      </c>
      <c r="C69" s="17">
        <v>0.38446516209010478</v>
      </c>
      <c r="D69" s="17">
        <v>0.64921918291575376</v>
      </c>
      <c r="E69" s="17">
        <v>8.4597177969959039E-2</v>
      </c>
      <c r="F69" s="17">
        <v>1.5316932484639554</v>
      </c>
      <c r="G69" s="17">
        <v>0.96674979218620116</v>
      </c>
      <c r="H69" s="17">
        <v>0.44780283658235254</v>
      </c>
      <c r="I69" s="4">
        <v>260204</v>
      </c>
      <c r="J69" s="4">
        <v>1070839</v>
      </c>
      <c r="K69" s="4">
        <v>1649426</v>
      </c>
      <c r="L69" s="4">
        <v>3075800000000</v>
      </c>
      <c r="M69" s="4">
        <v>1563900000000</v>
      </c>
      <c r="N69" s="4">
        <v>651511</v>
      </c>
      <c r="O69" s="1" t="s">
        <v>486</v>
      </c>
      <c r="P69" s="4">
        <v>1377351964760</v>
      </c>
      <c r="Q69" s="4">
        <v>93900</v>
      </c>
      <c r="R69" s="4">
        <v>684897</v>
      </c>
      <c r="S69" s="4">
        <v>0</v>
      </c>
      <c r="T69" s="4">
        <v>0</v>
      </c>
      <c r="U69" s="4">
        <v>200489</v>
      </c>
      <c r="V69" s="4">
        <v>316228</v>
      </c>
      <c r="W69" s="16">
        <v>1295514</v>
      </c>
      <c r="X69" s="16">
        <v>498080</v>
      </c>
      <c r="Y69" s="4">
        <v>414527</v>
      </c>
      <c r="Z69" s="4">
        <v>0</v>
      </c>
      <c r="AA69" s="4">
        <v>61952</v>
      </c>
      <c r="AB69" s="4">
        <v>21601</v>
      </c>
      <c r="AC69" s="4">
        <v>0</v>
      </c>
      <c r="AD69" s="4">
        <v>0</v>
      </c>
      <c r="AE69" s="3" t="s">
        <v>22</v>
      </c>
      <c r="AF69" s="3" t="s">
        <v>199</v>
      </c>
      <c r="AG69" s="3" t="s">
        <v>24</v>
      </c>
      <c r="AH69" s="4">
        <v>1649426</v>
      </c>
      <c r="AI69" s="4">
        <v>1070839</v>
      </c>
      <c r="AJ69" s="4">
        <v>260204</v>
      </c>
      <c r="AK69" s="2" t="s">
        <v>198</v>
      </c>
    </row>
    <row r="70" spans="1:37" ht="15" customHeight="1">
      <c r="A70" s="19" t="s">
        <v>339</v>
      </c>
      <c r="B70" s="17">
        <v>0.30308850320930458</v>
      </c>
      <c r="C70" s="17">
        <v>0.40330175663567192</v>
      </c>
      <c r="D70" s="17">
        <v>0.68327823624985917</v>
      </c>
      <c r="E70" s="17">
        <v>3.4927775491443588E-2</v>
      </c>
      <c r="F70" s="17">
        <v>1.1803725302892543</v>
      </c>
      <c r="G70" s="17">
        <v>5.4090040927694405</v>
      </c>
      <c r="H70" s="17">
        <v>0.27688463445194206</v>
      </c>
      <c r="I70" s="4">
        <v>295350.66666666663</v>
      </c>
      <c r="J70" s="4">
        <v>906125.33333333326</v>
      </c>
      <c r="K70" s="4">
        <v>1326144</v>
      </c>
      <c r="L70" s="4">
        <v>8456040000000</v>
      </c>
      <c r="M70" s="4">
        <v>1319400000000</v>
      </c>
      <c r="N70" s="4">
        <v>608219</v>
      </c>
      <c r="O70" s="1" t="s">
        <v>486</v>
      </c>
      <c r="P70" s="4">
        <v>2341347544311</v>
      </c>
      <c r="Q70" s="4">
        <v>89098</v>
      </c>
      <c r="R70" s="4">
        <v>520115</v>
      </c>
      <c r="S70" s="4">
        <v>161443</v>
      </c>
      <c r="T70" s="4">
        <v>17134</v>
      </c>
      <c r="U70" s="4">
        <v>0</v>
      </c>
      <c r="V70" s="4">
        <v>208831</v>
      </c>
      <c r="W70" s="16">
        <v>996621</v>
      </c>
      <c r="X70" s="16">
        <v>401939</v>
      </c>
      <c r="Y70" s="4">
        <v>218857</v>
      </c>
      <c r="Z70" s="4">
        <v>129564</v>
      </c>
      <c r="AA70" s="4">
        <v>0</v>
      </c>
      <c r="AB70" s="4">
        <v>53518</v>
      </c>
      <c r="AC70" s="4">
        <v>0</v>
      </c>
      <c r="AD70" s="4">
        <v>0</v>
      </c>
      <c r="AE70" s="3" t="s">
        <v>22</v>
      </c>
      <c r="AF70" s="3" t="s">
        <v>33</v>
      </c>
      <c r="AG70" s="3" t="s">
        <v>34</v>
      </c>
      <c r="AH70" s="4">
        <v>994608</v>
      </c>
      <c r="AI70" s="4">
        <v>679594</v>
      </c>
      <c r="AJ70" s="4">
        <v>221513</v>
      </c>
      <c r="AK70" s="2" t="s">
        <v>340</v>
      </c>
    </row>
    <row r="71" spans="1:37" ht="15" customHeight="1">
      <c r="A71" s="19" t="s">
        <v>369</v>
      </c>
      <c r="B71" s="17">
        <v>0.30460634036531248</v>
      </c>
      <c r="C71" s="17">
        <v>0.58767875335484177</v>
      </c>
      <c r="D71" s="17">
        <v>0.84462433298264894</v>
      </c>
      <c r="E71" s="17">
        <v>0.1082295525491917</v>
      </c>
      <c r="F71" s="17">
        <v>0.25509646651506823</v>
      </c>
      <c r="G71" s="17">
        <v>3.3006846709775579</v>
      </c>
      <c r="H71" s="17">
        <v>0.29954816293826902</v>
      </c>
      <c r="I71" s="4">
        <v>477242</v>
      </c>
      <c r="J71" s="4">
        <v>2493603</v>
      </c>
      <c r="K71" s="4">
        <v>2952322</v>
      </c>
      <c r="L71" s="4">
        <v>4409535000000</v>
      </c>
      <c r="M71" s="4">
        <v>1025310000000</v>
      </c>
      <c r="N71" s="4">
        <v>2352267</v>
      </c>
      <c r="O71" s="1" t="s">
        <v>486</v>
      </c>
      <c r="P71" s="4">
        <v>1320868108662</v>
      </c>
      <c r="Q71" s="4">
        <v>49161</v>
      </c>
      <c r="R71" s="4">
        <v>574897</v>
      </c>
      <c r="S71" s="4">
        <v>0</v>
      </c>
      <c r="T71" s="4">
        <v>0</v>
      </c>
      <c r="U71" s="4">
        <v>105485</v>
      </c>
      <c r="V71" s="4">
        <v>800708</v>
      </c>
      <c r="W71" s="16">
        <v>1530251</v>
      </c>
      <c r="X71" s="16">
        <v>899296</v>
      </c>
      <c r="Y71" s="4">
        <v>455613</v>
      </c>
      <c r="Z71" s="4">
        <v>0</v>
      </c>
      <c r="AA71" s="4">
        <v>91458</v>
      </c>
      <c r="AB71" s="4">
        <v>352225</v>
      </c>
      <c r="AC71" s="4">
        <v>0</v>
      </c>
      <c r="AD71" s="4">
        <v>0</v>
      </c>
      <c r="AE71" s="3" t="s">
        <v>22</v>
      </c>
      <c r="AF71" s="3" t="s">
        <v>268</v>
      </c>
      <c r="AG71" s="3" t="s">
        <v>24</v>
      </c>
      <c r="AH71" s="4">
        <v>2952322</v>
      </c>
      <c r="AI71" s="4">
        <v>2493603</v>
      </c>
      <c r="AJ71" s="4">
        <v>477242</v>
      </c>
      <c r="AK71" s="2" t="s">
        <v>370</v>
      </c>
    </row>
    <row r="72" spans="1:37" ht="15" customHeight="1">
      <c r="A72" s="19" t="s">
        <v>337</v>
      </c>
      <c r="B72" s="17">
        <v>0.31300147073132395</v>
      </c>
      <c r="C72" s="17">
        <v>0.39002841097873897</v>
      </c>
      <c r="D72" s="17">
        <v>0.54624710905865714</v>
      </c>
      <c r="E72" s="17">
        <v>0.15029175539263423</v>
      </c>
      <c r="F72" s="17">
        <v>1.4890776713159772</v>
      </c>
      <c r="G72" s="17">
        <v>2.8378982671883732</v>
      </c>
      <c r="H72" s="17">
        <v>0.39774164921902444</v>
      </c>
      <c r="I72" s="4">
        <v>769564</v>
      </c>
      <c r="J72" s="4">
        <v>1167719</v>
      </c>
      <c r="K72" s="4">
        <v>2137712</v>
      </c>
      <c r="L72" s="4">
        <v>5120467173928</v>
      </c>
      <c r="M72" s="4">
        <v>1334185227812</v>
      </c>
      <c r="N72" s="4">
        <v>858837</v>
      </c>
      <c r="O72" s="1" t="s">
        <v>486</v>
      </c>
      <c r="P72" s="4">
        <v>2036623058530</v>
      </c>
      <c r="Q72" s="4">
        <v>267885</v>
      </c>
      <c r="R72" s="4">
        <v>633273</v>
      </c>
      <c r="S72" s="4">
        <v>0</v>
      </c>
      <c r="T72" s="4">
        <v>0</v>
      </c>
      <c r="U72" s="4">
        <v>169819</v>
      </c>
      <c r="V72" s="4">
        <v>644557</v>
      </c>
      <c r="W72" s="16">
        <v>1715534</v>
      </c>
      <c r="X72" s="16">
        <v>669107</v>
      </c>
      <c r="Y72" s="4">
        <v>429040</v>
      </c>
      <c r="Z72" s="4">
        <v>0</v>
      </c>
      <c r="AA72" s="4">
        <v>171772</v>
      </c>
      <c r="AB72" s="4">
        <v>51857</v>
      </c>
      <c r="AC72" s="4">
        <v>5046</v>
      </c>
      <c r="AD72" s="4">
        <v>11392</v>
      </c>
      <c r="AE72" s="3" t="s">
        <v>22</v>
      </c>
      <c r="AF72" s="3" t="s">
        <v>53</v>
      </c>
      <c r="AG72" s="3" t="s">
        <v>24</v>
      </c>
      <c r="AH72" s="4">
        <v>2137712</v>
      </c>
      <c r="AI72" s="4">
        <v>1167719</v>
      </c>
      <c r="AJ72" s="4">
        <v>769564</v>
      </c>
      <c r="AK72" s="2" t="s">
        <v>338</v>
      </c>
    </row>
    <row r="73" spans="1:37" ht="15" customHeight="1">
      <c r="A73" s="19" t="s">
        <v>54</v>
      </c>
      <c r="B73" s="17">
        <v>0.31401771462852762</v>
      </c>
      <c r="C73" s="17">
        <v>0.47839630166711705</v>
      </c>
      <c r="D73" s="17">
        <v>0.70586085485600425</v>
      </c>
      <c r="E73" s="17">
        <v>0.18159623875715453</v>
      </c>
      <c r="F73" s="17">
        <v>2.5752202521264547</v>
      </c>
      <c r="G73" s="17">
        <v>4.7655868432796815</v>
      </c>
      <c r="H73" s="17">
        <v>0.16293499227808667</v>
      </c>
      <c r="I73" s="4">
        <v>6662766</v>
      </c>
      <c r="J73" s="4">
        <v>18512391</v>
      </c>
      <c r="K73" s="4">
        <v>26226686</v>
      </c>
      <c r="L73" s="4">
        <v>36690000000000</v>
      </c>
      <c r="M73" s="4">
        <v>6363619350000</v>
      </c>
      <c r="N73" s="4">
        <v>7335684</v>
      </c>
      <c r="O73" s="1" t="s">
        <v>486</v>
      </c>
      <c r="P73" s="4">
        <v>5978084866683</v>
      </c>
      <c r="Q73" s="4">
        <v>4771820</v>
      </c>
      <c r="R73" s="4">
        <v>1734717</v>
      </c>
      <c r="S73" s="4">
        <v>1844442</v>
      </c>
      <c r="T73" s="4">
        <v>0</v>
      </c>
      <c r="U73" s="4">
        <v>3782759</v>
      </c>
      <c r="V73" s="4">
        <v>5081370</v>
      </c>
      <c r="W73" s="16">
        <v>17215108</v>
      </c>
      <c r="X73" s="16">
        <v>8235644</v>
      </c>
      <c r="Y73" s="4">
        <v>1602512</v>
      </c>
      <c r="Z73" s="4">
        <v>685032</v>
      </c>
      <c r="AA73" s="4">
        <v>2127984</v>
      </c>
      <c r="AB73" s="4">
        <v>3820116</v>
      </c>
      <c r="AC73" s="4">
        <v>0</v>
      </c>
      <c r="AD73" s="4">
        <v>0</v>
      </c>
      <c r="AE73" s="3" t="s">
        <v>22</v>
      </c>
      <c r="AF73" s="3" t="s">
        <v>56</v>
      </c>
      <c r="AG73" s="3" t="s">
        <v>24</v>
      </c>
      <c r="AH73" s="4">
        <v>26226686</v>
      </c>
      <c r="AI73" s="4">
        <v>18512391</v>
      </c>
      <c r="AJ73" s="4">
        <v>6662766</v>
      </c>
      <c r="AK73" s="2" t="s">
        <v>55</v>
      </c>
    </row>
    <row r="74" spans="1:37" ht="15" customHeight="1">
      <c r="A74" s="19" t="s">
        <v>20</v>
      </c>
      <c r="B74" s="17">
        <v>0.31581684434789176</v>
      </c>
      <c r="C74" s="17">
        <v>0.43191243792333023</v>
      </c>
      <c r="D74" s="17">
        <v>0.82194863708187704</v>
      </c>
      <c r="E74" s="17">
        <v>6.873828238719068E-2</v>
      </c>
      <c r="F74" s="17">
        <v>9.2038947413663724E-2</v>
      </c>
      <c r="G74" s="17">
        <v>4.4897260273972606</v>
      </c>
      <c r="H74" s="17">
        <v>0.57219499864969847</v>
      </c>
      <c r="I74" s="4">
        <v>413203</v>
      </c>
      <c r="J74" s="4">
        <v>1273916</v>
      </c>
      <c r="K74" s="4">
        <v>1549873</v>
      </c>
      <c r="L74" s="4">
        <v>6011250000000</v>
      </c>
      <c r="M74" s="4">
        <v>1095000000000</v>
      </c>
      <c r="N74" s="4">
        <v>1419247</v>
      </c>
      <c r="O74" s="1" t="s">
        <v>486</v>
      </c>
      <c r="P74" s="4">
        <v>3439607185633</v>
      </c>
      <c r="Q74" s="4">
        <v>640376</v>
      </c>
      <c r="R74" s="4">
        <v>419301</v>
      </c>
      <c r="S74" s="4">
        <v>0</v>
      </c>
      <c r="T74" s="4">
        <v>0</v>
      </c>
      <c r="U74" s="4">
        <v>73599</v>
      </c>
      <c r="V74" s="4">
        <v>0</v>
      </c>
      <c r="W74" s="16">
        <v>1133276</v>
      </c>
      <c r="X74" s="16">
        <v>489476</v>
      </c>
      <c r="Y74" s="4">
        <v>489476</v>
      </c>
      <c r="Z74" s="4">
        <v>0</v>
      </c>
      <c r="AA74" s="4">
        <v>0</v>
      </c>
      <c r="AB74" s="4">
        <v>0</v>
      </c>
      <c r="AC74" s="4">
        <v>0</v>
      </c>
      <c r="AD74" s="4">
        <v>0</v>
      </c>
      <c r="AE74" s="3" t="s">
        <v>22</v>
      </c>
      <c r="AF74" s="3" t="s">
        <v>23</v>
      </c>
      <c r="AG74" s="3" t="s">
        <v>24</v>
      </c>
      <c r="AH74" s="4">
        <v>1549873</v>
      </c>
      <c r="AI74" s="4">
        <v>1273916</v>
      </c>
      <c r="AJ74" s="4">
        <v>413203</v>
      </c>
      <c r="AK74" s="2" t="s">
        <v>21</v>
      </c>
    </row>
    <row r="75" spans="1:37" ht="15" customHeight="1">
      <c r="A75" s="19" t="s">
        <v>328</v>
      </c>
      <c r="B75" s="17">
        <v>0.31730155483966593</v>
      </c>
      <c r="C75" s="17">
        <v>0.46004451762036791</v>
      </c>
      <c r="D75" s="17">
        <v>0.79540583998303882</v>
      </c>
      <c r="E75" s="17">
        <v>5.538691659566411E-2</v>
      </c>
      <c r="F75" s="17">
        <v>0.32635392465443902</v>
      </c>
      <c r="G75" s="17">
        <v>0.72598039215686272</v>
      </c>
      <c r="H75" s="17">
        <v>0.11278412726820032</v>
      </c>
      <c r="I75" s="4">
        <v>585052</v>
      </c>
      <c r="J75" s="4">
        <v>2826241.3333333335</v>
      </c>
      <c r="K75" s="4">
        <v>3553206.666666667</v>
      </c>
      <c r="L75" s="4">
        <v>10563000000000</v>
      </c>
      <c r="M75" s="4">
        <v>6120000000000</v>
      </c>
      <c r="N75" s="4">
        <v>2678928</v>
      </c>
      <c r="O75" s="1" t="s">
        <v>486</v>
      </c>
      <c r="P75" s="4">
        <v>1191338736334</v>
      </c>
      <c r="Q75" s="4">
        <v>68623</v>
      </c>
      <c r="R75" s="4">
        <v>1441886</v>
      </c>
      <c r="S75" s="4">
        <v>192793</v>
      </c>
      <c r="T75" s="4">
        <v>86247</v>
      </c>
      <c r="U75" s="4">
        <v>0</v>
      </c>
      <c r="V75" s="4">
        <v>661166</v>
      </c>
      <c r="W75" s="16">
        <v>2450715</v>
      </c>
      <c r="X75" s="16">
        <v>1127438</v>
      </c>
      <c r="Y75" s="4">
        <v>438739</v>
      </c>
      <c r="Z75" s="4">
        <v>321101</v>
      </c>
      <c r="AA75" s="4">
        <v>6559</v>
      </c>
      <c r="AB75" s="4">
        <v>361039</v>
      </c>
      <c r="AC75" s="4">
        <v>0</v>
      </c>
      <c r="AD75" s="4">
        <v>0</v>
      </c>
      <c r="AE75" s="3" t="s">
        <v>22</v>
      </c>
      <c r="AF75" s="3" t="s">
        <v>330</v>
      </c>
      <c r="AG75" s="3" t="s">
        <v>34</v>
      </c>
      <c r="AH75" s="4">
        <v>2664905</v>
      </c>
      <c r="AI75" s="4">
        <v>2119681</v>
      </c>
      <c r="AJ75" s="4">
        <v>438789</v>
      </c>
      <c r="AK75" s="2" t="s">
        <v>329</v>
      </c>
    </row>
    <row r="76" spans="1:37" ht="15" customHeight="1">
      <c r="A76" s="19" t="s">
        <v>423</v>
      </c>
      <c r="B76" s="17">
        <v>0.32622905903345734</v>
      </c>
      <c r="C76" s="17">
        <v>0.58442562423274758</v>
      </c>
      <c r="D76" s="17">
        <v>0.63387445188074154</v>
      </c>
      <c r="E76" s="17">
        <v>6.0387012364788918E-2</v>
      </c>
      <c r="F76" s="17">
        <v>0.68344795342377807</v>
      </c>
      <c r="G76" s="17">
        <v>2.8100152703912378</v>
      </c>
      <c r="H76" s="17">
        <v>0.13491026486585769</v>
      </c>
      <c r="I76" s="4">
        <v>2184681.3333333335</v>
      </c>
      <c r="J76" s="4">
        <v>6787804</v>
      </c>
      <c r="K76" s="4">
        <v>10708436</v>
      </c>
      <c r="L76" s="4">
        <v>36178000000000</v>
      </c>
      <c r="M76" s="4">
        <v>9495500000000</v>
      </c>
      <c r="N76" s="4">
        <v>6361014</v>
      </c>
      <c r="O76" s="1" t="s">
        <v>486</v>
      </c>
      <c r="P76" s="4">
        <v>4880783562317</v>
      </c>
      <c r="Q76" s="4">
        <v>208588</v>
      </c>
      <c r="R76" s="4">
        <v>3406023</v>
      </c>
      <c r="S76" s="4">
        <v>53062</v>
      </c>
      <c r="T76" s="4">
        <v>1299928</v>
      </c>
      <c r="U76" s="4">
        <v>0</v>
      </c>
      <c r="V76" s="4">
        <v>1009897</v>
      </c>
      <c r="W76" s="16">
        <v>5977498</v>
      </c>
      <c r="X76" s="16">
        <v>3493403</v>
      </c>
      <c r="Y76" s="4">
        <v>609562</v>
      </c>
      <c r="Z76" s="4">
        <v>638291</v>
      </c>
      <c r="AA76" s="4">
        <v>0</v>
      </c>
      <c r="AB76" s="4">
        <v>2245550</v>
      </c>
      <c r="AC76" s="4">
        <v>0</v>
      </c>
      <c r="AD76" s="4">
        <v>0</v>
      </c>
      <c r="AE76" s="3" t="s">
        <v>22</v>
      </c>
      <c r="AF76" s="3" t="s">
        <v>425</v>
      </c>
      <c r="AG76" s="3" t="s">
        <v>34</v>
      </c>
      <c r="AH76" s="4">
        <v>8031327</v>
      </c>
      <c r="AI76" s="4">
        <v>5090853</v>
      </c>
      <c r="AJ76" s="4">
        <v>1638511</v>
      </c>
      <c r="AK76" s="2" t="s">
        <v>424</v>
      </c>
    </row>
    <row r="77" spans="1:37" ht="15" customHeight="1">
      <c r="A77" s="19" t="s">
        <v>118</v>
      </c>
      <c r="B77" s="17">
        <v>0.32794017711770024</v>
      </c>
      <c r="C77" s="17">
        <v>0.35468115980974391</v>
      </c>
      <c r="D77" s="17">
        <v>0.32821308137739008</v>
      </c>
      <c r="E77" s="17">
        <v>0.24524378908880978</v>
      </c>
      <c r="F77" s="17">
        <v>1.8671306402808774</v>
      </c>
      <c r="G77" s="17">
        <v>3.543983910458202</v>
      </c>
      <c r="H77" s="17">
        <v>8.6089481288184361E-2</v>
      </c>
      <c r="I77" s="4">
        <v>25488187</v>
      </c>
      <c r="J77" s="4">
        <v>9722364</v>
      </c>
      <c r="K77" s="4">
        <v>29622110</v>
      </c>
      <c r="L77" s="4">
        <v>103930000000000</v>
      </c>
      <c r="M77" s="4">
        <v>22872000000000</v>
      </c>
      <c r="N77" s="4">
        <v>10331622</v>
      </c>
      <c r="O77" s="1" t="s">
        <v>486</v>
      </c>
      <c r="P77" s="4">
        <v>8947279790281</v>
      </c>
      <c r="Q77" s="4">
        <v>7059726</v>
      </c>
      <c r="R77" s="4">
        <v>15221995</v>
      </c>
      <c r="S77" s="4">
        <v>0</v>
      </c>
      <c r="T77" s="4">
        <v>0</v>
      </c>
      <c r="U77" s="4">
        <v>1187981</v>
      </c>
      <c r="V77" s="4">
        <v>3919066</v>
      </c>
      <c r="W77" s="16">
        <v>27388768</v>
      </c>
      <c r="X77" s="16">
        <v>9714280</v>
      </c>
      <c r="Y77" s="4">
        <v>8403783</v>
      </c>
      <c r="Z77" s="4">
        <v>0</v>
      </c>
      <c r="AA77" s="4">
        <v>0</v>
      </c>
      <c r="AB77" s="4">
        <v>885140</v>
      </c>
      <c r="AC77" s="4">
        <v>425357</v>
      </c>
      <c r="AD77" s="4">
        <v>0</v>
      </c>
      <c r="AE77" s="3" t="s">
        <v>22</v>
      </c>
      <c r="AF77" s="3" t="s">
        <v>53</v>
      </c>
      <c r="AG77" s="3" t="s">
        <v>24</v>
      </c>
      <c r="AH77" s="4">
        <v>29622110</v>
      </c>
      <c r="AI77" s="4">
        <v>9722364</v>
      </c>
      <c r="AJ77" s="4">
        <v>25488187</v>
      </c>
      <c r="AK77" s="2" t="s">
        <v>119</v>
      </c>
    </row>
    <row r="78" spans="1:37" ht="15" customHeight="1">
      <c r="A78" s="19" t="s">
        <v>471</v>
      </c>
      <c r="B78" s="17">
        <v>0.33458941869597364</v>
      </c>
      <c r="C78" s="17">
        <v>0.82585085559133675</v>
      </c>
      <c r="D78" s="17">
        <v>0.48629818085071003</v>
      </c>
      <c r="E78" s="17">
        <v>9.153971962616822E-2</v>
      </c>
      <c r="F78" s="17">
        <v>2.8131549490185366</v>
      </c>
      <c r="G78" s="17">
        <v>5.1939218523878434</v>
      </c>
      <c r="H78" s="17">
        <v>0.38311093609053737</v>
      </c>
      <c r="I78" s="4">
        <v>626864</v>
      </c>
      <c r="J78" s="4">
        <v>760370</v>
      </c>
      <c r="K78" s="4">
        <v>1563588</v>
      </c>
      <c r="L78" s="4">
        <v>6848000000000</v>
      </c>
      <c r="M78" s="4">
        <v>1105600000000</v>
      </c>
      <c r="N78" s="4">
        <v>410051</v>
      </c>
      <c r="O78" s="1" t="s">
        <v>487</v>
      </c>
      <c r="P78" s="4">
        <v>2623543690348</v>
      </c>
      <c r="Q78" s="4">
        <v>181144</v>
      </c>
      <c r="R78" s="4">
        <v>222186</v>
      </c>
      <c r="S78" s="4">
        <v>36516</v>
      </c>
      <c r="T78" s="4">
        <v>48778</v>
      </c>
      <c r="U78" s="4">
        <v>0</v>
      </c>
      <c r="V78" s="4">
        <v>144856</v>
      </c>
      <c r="W78" s="16">
        <v>633480</v>
      </c>
      <c r="X78" s="16">
        <v>523160</v>
      </c>
      <c r="Y78" s="4">
        <v>35399</v>
      </c>
      <c r="Z78" s="4">
        <v>86097</v>
      </c>
      <c r="AA78" s="4">
        <v>13814</v>
      </c>
      <c r="AB78" s="4">
        <v>160250</v>
      </c>
      <c r="AC78" s="4">
        <v>291</v>
      </c>
      <c r="AD78" s="4">
        <v>227309</v>
      </c>
      <c r="AE78" s="3" t="s">
        <v>473</v>
      </c>
      <c r="AF78" s="3" t="s">
        <v>22</v>
      </c>
      <c r="AG78" s="3" t="s">
        <v>42</v>
      </c>
      <c r="AH78" s="4">
        <v>781794</v>
      </c>
      <c r="AI78" s="4">
        <v>380185</v>
      </c>
      <c r="AJ78" s="4">
        <v>313432</v>
      </c>
      <c r="AK78" s="2" t="s">
        <v>472</v>
      </c>
    </row>
    <row r="79" spans="1:37" ht="15" customHeight="1">
      <c r="A79" s="19" t="s">
        <v>450</v>
      </c>
      <c r="B79" s="17">
        <v>0.33654331213873179</v>
      </c>
      <c r="C79" s="17">
        <v>0.42453909157289721</v>
      </c>
      <c r="D79" s="17">
        <v>0.46425765830397986</v>
      </c>
      <c r="E79" s="17">
        <v>0.16357385173221248</v>
      </c>
      <c r="F79" s="17">
        <v>1.3852005613691645</v>
      </c>
      <c r="G79" s="17">
        <v>3.1546608456625433</v>
      </c>
      <c r="H79" s="17">
        <v>0.16333784354712097</v>
      </c>
      <c r="I79" s="4">
        <v>50435380</v>
      </c>
      <c r="J79" s="4">
        <v>40465054.666666672</v>
      </c>
      <c r="K79" s="4">
        <v>87160769.333333328</v>
      </c>
      <c r="L79" s="4">
        <v>308334000000000</v>
      </c>
      <c r="M79" s="4">
        <v>74214000000000</v>
      </c>
      <c r="N79" s="4">
        <v>36542323</v>
      </c>
      <c r="O79" s="1" t="s">
        <v>486</v>
      </c>
      <c r="P79" s="4">
        <v>50362610652258</v>
      </c>
      <c r="Q79" s="4">
        <v>5351166</v>
      </c>
      <c r="R79" s="4">
        <v>16599753</v>
      </c>
      <c r="S79" s="4">
        <v>6541575</v>
      </c>
      <c r="T79" s="4">
        <v>6250224</v>
      </c>
      <c r="U79" s="4">
        <v>0</v>
      </c>
      <c r="V79" s="4">
        <v>34351918</v>
      </c>
      <c r="W79" s="16">
        <v>69094636</v>
      </c>
      <c r="X79" s="16">
        <v>29333374</v>
      </c>
      <c r="Y79" s="4">
        <v>3644799</v>
      </c>
      <c r="Z79" s="4">
        <v>13662298</v>
      </c>
      <c r="AA79" s="4">
        <v>398555</v>
      </c>
      <c r="AB79" s="4">
        <v>863765</v>
      </c>
      <c r="AC79" s="4">
        <v>6445130</v>
      </c>
      <c r="AD79" s="4">
        <v>4318827</v>
      </c>
      <c r="AE79" s="3" t="s">
        <v>22</v>
      </c>
      <c r="AF79" s="3" t="s">
        <v>33</v>
      </c>
      <c r="AG79" s="3" t="s">
        <v>34</v>
      </c>
      <c r="AH79" s="4">
        <v>65370577</v>
      </c>
      <c r="AI79" s="4">
        <v>30348791</v>
      </c>
      <c r="AJ79" s="4">
        <v>37826535</v>
      </c>
      <c r="AK79" s="2" t="s">
        <v>451</v>
      </c>
    </row>
    <row r="80" spans="1:37" ht="15" customHeight="1">
      <c r="A80" s="19" t="s">
        <v>246</v>
      </c>
      <c r="B80" s="17">
        <v>0.33852771044271951</v>
      </c>
      <c r="C80" s="17">
        <v>0.55565147445381291</v>
      </c>
      <c r="D80" s="17">
        <v>0.52758005093155746</v>
      </c>
      <c r="E80" s="17">
        <v>0.13508878103578534</v>
      </c>
      <c r="F80" s="17">
        <v>0.57822409564006805</v>
      </c>
      <c r="G80" s="17">
        <v>2.6684756584197924</v>
      </c>
      <c r="H80" s="17">
        <v>0.2544285195401344</v>
      </c>
      <c r="I80" s="4">
        <v>341522</v>
      </c>
      <c r="J80" s="4">
        <v>602871</v>
      </c>
      <c r="K80" s="4">
        <v>1142710</v>
      </c>
      <c r="L80" s="4">
        <v>2528130000000</v>
      </c>
      <c r="M80" s="4">
        <v>689150000000</v>
      </c>
      <c r="N80" s="4">
        <v>724048</v>
      </c>
      <c r="O80" s="1" t="s">
        <v>486</v>
      </c>
      <c r="P80" s="4">
        <v>643228373105</v>
      </c>
      <c r="Q80" s="4">
        <v>68301</v>
      </c>
      <c r="R80" s="4">
        <v>158606</v>
      </c>
      <c r="S80" s="4">
        <v>0</v>
      </c>
      <c r="T80" s="4">
        <v>0</v>
      </c>
      <c r="U80" s="4">
        <v>46904</v>
      </c>
      <c r="V80" s="4">
        <v>422379</v>
      </c>
      <c r="W80" s="16">
        <v>696190</v>
      </c>
      <c r="X80" s="16">
        <v>386839</v>
      </c>
      <c r="Y80" s="4">
        <v>234848</v>
      </c>
      <c r="Z80" s="4">
        <v>0</v>
      </c>
      <c r="AA80" s="4">
        <v>21206</v>
      </c>
      <c r="AB80" s="4">
        <v>130785</v>
      </c>
      <c r="AC80" s="4">
        <v>0</v>
      </c>
      <c r="AD80" s="4">
        <v>0</v>
      </c>
      <c r="AE80" s="3" t="s">
        <v>22</v>
      </c>
      <c r="AF80" s="3" t="s">
        <v>149</v>
      </c>
      <c r="AG80" s="3" t="s">
        <v>24</v>
      </c>
      <c r="AH80" s="4">
        <v>1142710</v>
      </c>
      <c r="AI80" s="4">
        <v>602871</v>
      </c>
      <c r="AJ80" s="4">
        <v>341522</v>
      </c>
      <c r="AK80" s="2" t="s">
        <v>247</v>
      </c>
    </row>
    <row r="81" spans="1:37" ht="15" customHeight="1">
      <c r="A81" s="19" t="s">
        <v>417</v>
      </c>
      <c r="B81" s="17">
        <v>0.34212943632567849</v>
      </c>
      <c r="C81" s="17">
        <v>0.43918054886334723</v>
      </c>
      <c r="D81" s="17">
        <v>0.64798380464351235</v>
      </c>
      <c r="E81" s="17">
        <v>0.14497983412860713</v>
      </c>
      <c r="F81" s="17">
        <v>1.8289966639781225</v>
      </c>
      <c r="G81" s="17">
        <v>4.3071413067071846</v>
      </c>
      <c r="H81" s="17">
        <v>0.72300219389343334</v>
      </c>
      <c r="I81" s="4">
        <v>408356</v>
      </c>
      <c r="J81" s="4">
        <v>768201</v>
      </c>
      <c r="K81" s="4">
        <v>1185525</v>
      </c>
      <c r="L81" s="4">
        <v>2816640000000</v>
      </c>
      <c r="M81" s="4">
        <v>530726400000</v>
      </c>
      <c r="N81" s="4">
        <v>419062</v>
      </c>
      <c r="O81" s="1" t="s">
        <v>486</v>
      </c>
      <c r="P81" s="4">
        <v>2036436899408</v>
      </c>
      <c r="Q81" s="4">
        <v>105807</v>
      </c>
      <c r="R81" s="4">
        <v>635758</v>
      </c>
      <c r="S81" s="4">
        <v>43979</v>
      </c>
      <c r="T81" s="4">
        <v>10335</v>
      </c>
      <c r="U81" s="4">
        <v>0</v>
      </c>
      <c r="V81" s="4">
        <v>127666</v>
      </c>
      <c r="W81" s="16">
        <v>923545</v>
      </c>
      <c r="X81" s="16">
        <v>405603</v>
      </c>
      <c r="Y81" s="4">
        <v>184713</v>
      </c>
      <c r="Z81" s="4">
        <v>145712</v>
      </c>
      <c r="AA81" s="4">
        <v>26078</v>
      </c>
      <c r="AB81" s="4">
        <v>49100</v>
      </c>
      <c r="AC81" s="4">
        <v>0</v>
      </c>
      <c r="AD81" s="4">
        <v>0</v>
      </c>
      <c r="AE81" s="3" t="s">
        <v>22</v>
      </c>
      <c r="AF81" s="3" t="s">
        <v>155</v>
      </c>
      <c r="AG81" s="3" t="s">
        <v>24</v>
      </c>
      <c r="AH81" s="4">
        <v>1185525</v>
      </c>
      <c r="AI81" s="4">
        <v>768201</v>
      </c>
      <c r="AJ81" s="4">
        <v>408356</v>
      </c>
      <c r="AK81" s="2" t="s">
        <v>418</v>
      </c>
    </row>
    <row r="82" spans="1:37" ht="15" customHeight="1">
      <c r="A82" s="19" t="s">
        <v>294</v>
      </c>
      <c r="B82" s="17">
        <v>0.3468742855509831</v>
      </c>
      <c r="C82" s="17">
        <v>0.64697197240548532</v>
      </c>
      <c r="D82" s="17">
        <v>0.61504629629629626</v>
      </c>
      <c r="E82" s="17">
        <v>6.5503367426020323E-2</v>
      </c>
      <c r="F82" s="17">
        <v>2.5846215310857739</v>
      </c>
      <c r="G82" s="17">
        <v>1.8876243141289437</v>
      </c>
      <c r="H82" s="17">
        <v>0.46000736529531833</v>
      </c>
      <c r="I82" s="4">
        <v>300048</v>
      </c>
      <c r="J82" s="4">
        <v>860868</v>
      </c>
      <c r="K82" s="4">
        <v>1399680</v>
      </c>
      <c r="L82" s="5">
        <v>4580650000000</v>
      </c>
      <c r="M82" s="4">
        <v>1586304000000</v>
      </c>
      <c r="N82" s="4">
        <v>390468</v>
      </c>
      <c r="O82" s="1" t="s">
        <v>486</v>
      </c>
      <c r="P82" s="4">
        <v>2107132737840</v>
      </c>
      <c r="Q82" s="4">
        <v>203600</v>
      </c>
      <c r="R82" s="4">
        <v>64101</v>
      </c>
      <c r="S82" s="4">
        <v>171989</v>
      </c>
      <c r="T82" s="4">
        <v>22866</v>
      </c>
      <c r="U82" s="4">
        <v>0</v>
      </c>
      <c r="V82" s="4">
        <v>287883</v>
      </c>
      <c r="W82" s="16">
        <v>750439</v>
      </c>
      <c r="X82" s="16">
        <v>485513</v>
      </c>
      <c r="Y82" s="4">
        <v>44018</v>
      </c>
      <c r="Z82" s="4">
        <v>12180</v>
      </c>
      <c r="AA82" s="4">
        <v>56158</v>
      </c>
      <c r="AB82" s="4">
        <v>195872</v>
      </c>
      <c r="AC82" s="4">
        <v>0</v>
      </c>
      <c r="AD82" s="4">
        <v>177285</v>
      </c>
      <c r="AE82" s="1" t="s">
        <v>22</v>
      </c>
      <c r="AF82" s="1" t="s">
        <v>33</v>
      </c>
      <c r="AG82" s="1" t="s">
        <v>34</v>
      </c>
      <c r="AH82" s="5">
        <v>1049760</v>
      </c>
      <c r="AI82" s="5">
        <v>645651</v>
      </c>
      <c r="AJ82" s="5">
        <v>225036</v>
      </c>
      <c r="AK82" s="1" t="s">
        <v>295</v>
      </c>
    </row>
    <row r="83" spans="1:37" ht="15" customHeight="1">
      <c r="A83" s="19" t="s">
        <v>441</v>
      </c>
      <c r="B83" s="17">
        <v>0.35237929129150347</v>
      </c>
      <c r="C83" s="17">
        <v>0.5796483726040712</v>
      </c>
      <c r="D83" s="17">
        <v>0.84738098425513719</v>
      </c>
      <c r="E83" s="17">
        <v>8.9730008793577856E-2</v>
      </c>
      <c r="F83" s="17">
        <v>1.3615609264543718</v>
      </c>
      <c r="G83" s="17">
        <v>4.4706703910614527</v>
      </c>
      <c r="H83" s="17">
        <v>0.86692881577874226</v>
      </c>
      <c r="I83" s="4">
        <v>790813</v>
      </c>
      <c r="J83" s="4">
        <v>8443960</v>
      </c>
      <c r="K83" s="4">
        <v>9964774</v>
      </c>
      <c r="L83" s="4">
        <v>8813250000000</v>
      </c>
      <c r="M83" s="4">
        <v>1611000000000</v>
      </c>
      <c r="N83" s="4">
        <v>4219571</v>
      </c>
      <c r="O83" s="1" t="s">
        <v>486</v>
      </c>
      <c r="P83" s="4">
        <v>7640460385662</v>
      </c>
      <c r="Q83" s="4">
        <v>278034</v>
      </c>
      <c r="R83" s="4">
        <v>1170334</v>
      </c>
      <c r="S83" s="4">
        <v>0</v>
      </c>
      <c r="T83" s="4">
        <v>0</v>
      </c>
      <c r="U83" s="4">
        <v>222204</v>
      </c>
      <c r="V83" s="4">
        <v>4387204</v>
      </c>
      <c r="W83" s="16">
        <v>6057776</v>
      </c>
      <c r="X83" s="16">
        <v>3511380</v>
      </c>
      <c r="Y83" s="4">
        <v>1929107</v>
      </c>
      <c r="Z83" s="4">
        <v>0</v>
      </c>
      <c r="AA83" s="4">
        <v>340018</v>
      </c>
      <c r="AB83" s="4">
        <v>1242255</v>
      </c>
      <c r="AC83" s="4">
        <v>0</v>
      </c>
      <c r="AD83" s="4">
        <v>0</v>
      </c>
      <c r="AE83" s="3" t="s">
        <v>22</v>
      </c>
      <c r="AF83" s="3" t="s">
        <v>199</v>
      </c>
      <c r="AG83" s="3" t="s">
        <v>24</v>
      </c>
      <c r="AH83" s="4">
        <v>9964774</v>
      </c>
      <c r="AI83" s="4">
        <v>8443960</v>
      </c>
      <c r="AJ83" s="4">
        <v>790813</v>
      </c>
      <c r="AK83" s="2" t="s">
        <v>442</v>
      </c>
    </row>
    <row r="84" spans="1:37" ht="15" customHeight="1">
      <c r="A84" s="19" t="s">
        <v>185</v>
      </c>
      <c r="B84" s="17">
        <v>0.35320291817030158</v>
      </c>
      <c r="C84" s="17">
        <v>0.6589854659557397</v>
      </c>
      <c r="D84" s="17">
        <v>0.63497661154368357</v>
      </c>
      <c r="E84" s="17">
        <v>0.12100624704899575</v>
      </c>
      <c r="F84" s="17">
        <v>3.6505694775866768</v>
      </c>
      <c r="G84" s="17">
        <v>3.0116277904994302</v>
      </c>
      <c r="H84" s="17">
        <v>8.069633130970108E-2</v>
      </c>
      <c r="I84" s="4">
        <v>26653320</v>
      </c>
      <c r="J84" s="4">
        <v>44705141</v>
      </c>
      <c r="K84" s="4">
        <v>70404390</v>
      </c>
      <c r="L84" s="4">
        <v>220264000000000</v>
      </c>
      <c r="M84" s="4">
        <v>54906390000000</v>
      </c>
      <c r="N84" s="4">
        <v>15138875</v>
      </c>
      <c r="O84" s="1" t="s">
        <v>486</v>
      </c>
      <c r="P84" s="4">
        <v>17774496719600</v>
      </c>
      <c r="Q84" s="4">
        <v>3874497</v>
      </c>
      <c r="R84" s="4">
        <v>10122815</v>
      </c>
      <c r="S84" s="4">
        <v>0</v>
      </c>
      <c r="T84" s="4">
        <v>9457740</v>
      </c>
      <c r="U84" s="4">
        <v>0</v>
      </c>
      <c r="V84" s="4">
        <v>14280281</v>
      </c>
      <c r="W84" s="16">
        <v>37735333</v>
      </c>
      <c r="X84" s="16">
        <v>24867036</v>
      </c>
      <c r="Y84" s="4">
        <v>19595324</v>
      </c>
      <c r="Z84" s="4">
        <v>0</v>
      </c>
      <c r="AA84" s="4">
        <v>1364625</v>
      </c>
      <c r="AB84" s="4">
        <v>3754613</v>
      </c>
      <c r="AC84" s="4">
        <v>0</v>
      </c>
      <c r="AD84" s="4">
        <v>152474</v>
      </c>
      <c r="AE84" s="3" t="s">
        <v>22</v>
      </c>
      <c r="AF84" s="3" t="s">
        <v>72</v>
      </c>
      <c r="AG84" s="3" t="s">
        <v>24</v>
      </c>
      <c r="AH84" s="4">
        <v>70404390</v>
      </c>
      <c r="AI84" s="4">
        <v>44705141</v>
      </c>
      <c r="AJ84" s="4">
        <v>26653320</v>
      </c>
      <c r="AK84" s="2" t="s">
        <v>186</v>
      </c>
    </row>
    <row r="85" spans="1:37" ht="15" customHeight="1">
      <c r="A85" s="19" t="s">
        <v>311</v>
      </c>
      <c r="B85" s="17">
        <v>0.35531295464638285</v>
      </c>
      <c r="C85" s="17">
        <v>0.44136997701224046</v>
      </c>
      <c r="D85" s="17">
        <v>0.57118697191384615</v>
      </c>
      <c r="E85" s="17">
        <v>0.1038739615246612</v>
      </c>
      <c r="F85" s="17">
        <v>1.7584994003684922</v>
      </c>
      <c r="G85" s="17">
        <v>2.3087671232876712</v>
      </c>
      <c r="H85" s="17">
        <v>0.47783356833119428</v>
      </c>
      <c r="I85" s="4">
        <v>1505383</v>
      </c>
      <c r="J85" s="4">
        <v>3978255</v>
      </c>
      <c r="K85" s="4">
        <v>6964891</v>
      </c>
      <c r="L85" s="5">
        <v>14492400000000</v>
      </c>
      <c r="M85" s="4">
        <v>4380000000000</v>
      </c>
      <c r="N85" s="4">
        <v>2524884</v>
      </c>
      <c r="O85" s="1" t="s">
        <v>486</v>
      </c>
      <c r="P85" s="4">
        <v>6924955205683</v>
      </c>
      <c r="Q85" s="4">
        <v>601455</v>
      </c>
      <c r="R85" s="4">
        <v>654525</v>
      </c>
      <c r="S85" s="4">
        <v>0</v>
      </c>
      <c r="T85" s="4">
        <v>3697209</v>
      </c>
      <c r="U85" s="4">
        <v>0</v>
      </c>
      <c r="V85" s="4">
        <v>653708</v>
      </c>
      <c r="W85" s="16">
        <v>5606897</v>
      </c>
      <c r="X85" s="16">
        <v>2474716</v>
      </c>
      <c r="Y85" s="4">
        <v>1291022</v>
      </c>
      <c r="Z85" s="4">
        <v>0</v>
      </c>
      <c r="AA85" s="4">
        <v>230456</v>
      </c>
      <c r="AB85" s="4">
        <v>953238</v>
      </c>
      <c r="AC85" s="4">
        <v>0</v>
      </c>
      <c r="AD85" s="4">
        <v>0</v>
      </c>
      <c r="AE85" s="1" t="s">
        <v>22</v>
      </c>
      <c r="AF85" s="1" t="s">
        <v>59</v>
      </c>
      <c r="AG85" s="1" t="s">
        <v>24</v>
      </c>
      <c r="AH85" s="5">
        <v>6964891</v>
      </c>
      <c r="AI85" s="5">
        <v>3978255</v>
      </c>
      <c r="AJ85" s="5">
        <v>1505383</v>
      </c>
      <c r="AK85" s="1" t="s">
        <v>312</v>
      </c>
    </row>
    <row r="86" spans="1:37" ht="15" customHeight="1">
      <c r="A86" s="19" t="s">
        <v>299</v>
      </c>
      <c r="B86" s="17">
        <v>0.36622646389518593</v>
      </c>
      <c r="C86" s="17">
        <v>0.74962490393203007</v>
      </c>
      <c r="D86" s="17">
        <v>0.6692871627569329</v>
      </c>
      <c r="E86" s="17">
        <v>0.16231355774595499</v>
      </c>
      <c r="F86" s="17">
        <v>2.3796672420758807</v>
      </c>
      <c r="G86" s="17">
        <v>3.2238805970149254</v>
      </c>
      <c r="H86" s="17">
        <v>0.79989577194408279</v>
      </c>
      <c r="I86" s="4">
        <v>261828</v>
      </c>
      <c r="J86" s="4">
        <v>1231732</v>
      </c>
      <c r="K86" s="4">
        <v>1840364</v>
      </c>
      <c r="L86" s="4">
        <v>1613100000000</v>
      </c>
      <c r="M86" s="4">
        <v>381900000000</v>
      </c>
      <c r="N86" s="4">
        <v>544540</v>
      </c>
      <c r="O86" s="1" t="s">
        <v>484</v>
      </c>
      <c r="P86" s="4">
        <v>1290311869723</v>
      </c>
      <c r="Q86" s="4">
        <v>56944</v>
      </c>
      <c r="R86" s="4">
        <v>482079</v>
      </c>
      <c r="S86" s="4">
        <v>14905</v>
      </c>
      <c r="T86" s="4">
        <v>96439</v>
      </c>
      <c r="U86" s="4">
        <v>0</v>
      </c>
      <c r="V86" s="4">
        <v>248736</v>
      </c>
      <c r="W86" s="16">
        <v>899103</v>
      </c>
      <c r="X86" s="16">
        <v>673990</v>
      </c>
      <c r="Y86" s="4">
        <v>248268</v>
      </c>
      <c r="Z86" s="4">
        <v>136560</v>
      </c>
      <c r="AA86" s="4">
        <v>56946</v>
      </c>
      <c r="AB86" s="4">
        <v>215341</v>
      </c>
      <c r="AC86" s="4">
        <v>0</v>
      </c>
      <c r="AD86" s="4">
        <v>16875</v>
      </c>
      <c r="AE86" s="3" t="s">
        <v>71</v>
      </c>
      <c r="AF86" s="3" t="s">
        <v>41</v>
      </c>
      <c r="AG86" s="3" t="s">
        <v>73</v>
      </c>
      <c r="AH86" s="4">
        <v>460091</v>
      </c>
      <c r="AI86" s="4">
        <v>307933</v>
      </c>
      <c r="AJ86" s="4">
        <v>65457</v>
      </c>
      <c r="AK86" s="2" t="s">
        <v>300</v>
      </c>
    </row>
    <row r="87" spans="1:37" ht="15" customHeight="1">
      <c r="A87" s="19" t="s">
        <v>455</v>
      </c>
      <c r="B87" s="17">
        <v>0.36656338285414564</v>
      </c>
      <c r="C87" s="17">
        <v>0.51274959773668027</v>
      </c>
      <c r="D87" s="17">
        <v>0.60948064613947239</v>
      </c>
      <c r="E87" s="17">
        <v>0.18132972124299174</v>
      </c>
      <c r="F87" s="17">
        <v>1.5693923173389137</v>
      </c>
      <c r="G87" s="17">
        <v>1.6836480228001425</v>
      </c>
      <c r="H87" s="17">
        <v>0.13341826739233517</v>
      </c>
      <c r="I87" s="4">
        <v>1858794</v>
      </c>
      <c r="J87" s="4">
        <v>4164552</v>
      </c>
      <c r="K87" s="4">
        <v>6832952</v>
      </c>
      <c r="L87" s="4">
        <v>10250906400000</v>
      </c>
      <c r="M87" s="4">
        <v>3819765600000</v>
      </c>
      <c r="N87" s="4">
        <v>2659365</v>
      </c>
      <c r="O87" s="1" t="s">
        <v>487</v>
      </c>
      <c r="P87" s="4">
        <v>1367658171089</v>
      </c>
      <c r="Q87" s="4">
        <v>239245</v>
      </c>
      <c r="R87" s="4">
        <v>2582742</v>
      </c>
      <c r="S87" s="4">
        <v>0</v>
      </c>
      <c r="T87" s="4">
        <v>514953</v>
      </c>
      <c r="U87" s="4">
        <v>0</v>
      </c>
      <c r="V87" s="4">
        <v>1547920</v>
      </c>
      <c r="W87" s="16">
        <v>4884860</v>
      </c>
      <c r="X87" s="16">
        <v>2504710</v>
      </c>
      <c r="Y87" s="4">
        <v>1170652</v>
      </c>
      <c r="Z87" s="4">
        <v>0</v>
      </c>
      <c r="AA87" s="4">
        <v>501843</v>
      </c>
      <c r="AB87" s="4">
        <v>832215</v>
      </c>
      <c r="AC87" s="4">
        <v>0</v>
      </c>
      <c r="AD87" s="4">
        <v>0</v>
      </c>
      <c r="AE87" s="3" t="s">
        <v>40</v>
      </c>
      <c r="AF87" s="3" t="s">
        <v>76</v>
      </c>
      <c r="AG87" s="3" t="s">
        <v>42</v>
      </c>
      <c r="AH87" s="4">
        <v>3416476</v>
      </c>
      <c r="AI87" s="4">
        <v>2082276</v>
      </c>
      <c r="AJ87" s="4">
        <v>929397</v>
      </c>
      <c r="AK87" s="2" t="s">
        <v>456</v>
      </c>
    </row>
    <row r="88" spans="1:37" ht="15" customHeight="1">
      <c r="A88" s="19" t="s">
        <v>387</v>
      </c>
      <c r="B88" s="17">
        <v>0.38437699620963739</v>
      </c>
      <c r="C88" s="17">
        <v>0.42979168028403703</v>
      </c>
      <c r="D88" s="17">
        <v>0.56118123084274152</v>
      </c>
      <c r="E88" s="17">
        <v>0.16440838350411333</v>
      </c>
      <c r="F88" s="17">
        <v>0.27841447241231604</v>
      </c>
      <c r="G88" s="17">
        <v>0.33182880203908244</v>
      </c>
      <c r="H88" s="17">
        <v>0.27219623770423829</v>
      </c>
      <c r="I88" s="4">
        <v>618529</v>
      </c>
      <c r="J88" s="4">
        <v>1324794</v>
      </c>
      <c r="K88" s="4">
        <v>2360724</v>
      </c>
      <c r="L88" s="4">
        <v>3762150000000</v>
      </c>
      <c r="M88" s="4">
        <v>2824800000000</v>
      </c>
      <c r="N88" s="4">
        <v>1846603</v>
      </c>
      <c r="O88" s="1" t="s">
        <v>486</v>
      </c>
      <c r="P88" s="4">
        <v>1024043075679</v>
      </c>
      <c r="Q88" s="4">
        <v>91338</v>
      </c>
      <c r="R88" s="4">
        <v>1424390</v>
      </c>
      <c r="S88" s="4">
        <v>0</v>
      </c>
      <c r="T88" s="4">
        <v>0</v>
      </c>
      <c r="U88" s="4">
        <v>215545</v>
      </c>
      <c r="V88" s="4">
        <v>380001</v>
      </c>
      <c r="W88" s="16">
        <v>2111274</v>
      </c>
      <c r="X88" s="16">
        <v>907408</v>
      </c>
      <c r="Y88" s="4">
        <v>300216</v>
      </c>
      <c r="Z88" s="4">
        <v>0</v>
      </c>
      <c r="AA88" s="4">
        <v>28952</v>
      </c>
      <c r="AB88" s="4">
        <v>578240</v>
      </c>
      <c r="AC88" s="4">
        <v>0</v>
      </c>
      <c r="AD88" s="4">
        <v>0</v>
      </c>
      <c r="AE88" s="3" t="s">
        <v>22</v>
      </c>
      <c r="AF88" s="3" t="s">
        <v>53</v>
      </c>
      <c r="AG88" s="3" t="s">
        <v>24</v>
      </c>
      <c r="AH88" s="4">
        <v>2360724</v>
      </c>
      <c r="AI88" s="4">
        <v>1324794</v>
      </c>
      <c r="AJ88" s="4">
        <v>618529</v>
      </c>
      <c r="AK88" s="2" t="s">
        <v>388</v>
      </c>
    </row>
    <row r="89" spans="1:37" ht="15" customHeight="1">
      <c r="A89" s="19" t="s">
        <v>264</v>
      </c>
      <c r="B89" s="17">
        <v>0.38701477436729109</v>
      </c>
      <c r="C89" s="17">
        <v>0.49156957791195399</v>
      </c>
      <c r="D89" s="17">
        <v>0.74357768817604264</v>
      </c>
      <c r="E89" s="17">
        <v>0.1376693988970947</v>
      </c>
      <c r="F89" s="17">
        <v>1.2138885594951052</v>
      </c>
      <c r="G89" s="17">
        <v>0.32856317143303948</v>
      </c>
      <c r="H89" s="17">
        <v>0.39201882790382886</v>
      </c>
      <c r="I89" s="4">
        <v>268480</v>
      </c>
      <c r="J89" s="4">
        <v>999532</v>
      </c>
      <c r="K89" s="4">
        <v>1344220</v>
      </c>
      <c r="L89" s="4">
        <v>1950179213034</v>
      </c>
      <c r="M89" s="4">
        <v>1467885950000</v>
      </c>
      <c r="N89" s="4">
        <v>607176</v>
      </c>
      <c r="O89" s="1" t="s">
        <v>484</v>
      </c>
      <c r="P89" s="4">
        <v>764506969296</v>
      </c>
      <c r="Q89" s="4">
        <v>29749</v>
      </c>
      <c r="R89" s="4">
        <v>434663</v>
      </c>
      <c r="S89" s="4">
        <v>175125</v>
      </c>
      <c r="T89" s="4">
        <v>13453</v>
      </c>
      <c r="U89" s="4">
        <v>0</v>
      </c>
      <c r="V89" s="4">
        <v>405320</v>
      </c>
      <c r="W89" s="16">
        <v>1058310</v>
      </c>
      <c r="X89" s="16">
        <v>520233</v>
      </c>
      <c r="Y89" s="4">
        <v>58972</v>
      </c>
      <c r="Z89" s="4">
        <v>382206</v>
      </c>
      <c r="AA89" s="4">
        <v>34814</v>
      </c>
      <c r="AB89" s="4">
        <v>44241</v>
      </c>
      <c r="AC89" s="4">
        <v>0</v>
      </c>
      <c r="AD89" s="4">
        <v>0</v>
      </c>
      <c r="AE89" s="3" t="s">
        <v>71</v>
      </c>
      <c r="AF89" s="3" t="s">
        <v>45</v>
      </c>
      <c r="AG89" s="3" t="s">
        <v>73</v>
      </c>
      <c r="AH89" s="4">
        <v>336055</v>
      </c>
      <c r="AI89" s="4">
        <v>249883</v>
      </c>
      <c r="AJ89" s="4">
        <v>67120</v>
      </c>
      <c r="AK89" s="2" t="s">
        <v>265</v>
      </c>
    </row>
    <row r="90" spans="1:37" ht="15" customHeight="1">
      <c r="A90" s="19" t="s">
        <v>269</v>
      </c>
      <c r="B90" s="17">
        <v>0.38727147367032777</v>
      </c>
      <c r="C90" s="17">
        <v>0.7136186052234903</v>
      </c>
      <c r="D90" s="17">
        <v>0.69179684174149958</v>
      </c>
      <c r="E90" s="17">
        <v>0.11222694094226941</v>
      </c>
      <c r="F90" s="17">
        <v>0.3832160064842472</v>
      </c>
      <c r="G90" s="17">
        <v>2.2200854700854702</v>
      </c>
      <c r="H90" s="17">
        <v>0.45233255358150853</v>
      </c>
      <c r="I90" s="4">
        <v>253689</v>
      </c>
      <c r="J90" s="4">
        <v>828774</v>
      </c>
      <c r="K90" s="4">
        <v>1198002</v>
      </c>
      <c r="L90" s="4">
        <v>2260500000000</v>
      </c>
      <c r="M90" s="4">
        <v>702000000000</v>
      </c>
      <c r="N90" s="4">
        <v>866099</v>
      </c>
      <c r="O90" s="1" t="s">
        <v>485</v>
      </c>
      <c r="P90" s="4">
        <v>1022497737371</v>
      </c>
      <c r="Q90" s="4">
        <v>6966</v>
      </c>
      <c r="R90" s="4">
        <v>71130</v>
      </c>
      <c r="S90" s="4">
        <v>0</v>
      </c>
      <c r="T90" s="4">
        <v>0</v>
      </c>
      <c r="U90" s="4">
        <v>67047</v>
      </c>
      <c r="V90" s="4">
        <v>504997</v>
      </c>
      <c r="W90" s="16">
        <v>650140</v>
      </c>
      <c r="X90" s="16">
        <v>463952</v>
      </c>
      <c r="Y90" s="4">
        <v>142976</v>
      </c>
      <c r="Z90" s="4">
        <v>0</v>
      </c>
      <c r="AA90" s="4">
        <v>38361</v>
      </c>
      <c r="AB90" s="4">
        <v>282615</v>
      </c>
      <c r="AC90" s="4">
        <v>0</v>
      </c>
      <c r="AD90" s="4">
        <v>0</v>
      </c>
      <c r="AE90" s="3" t="s">
        <v>22</v>
      </c>
      <c r="AF90" s="3" t="s">
        <v>196</v>
      </c>
      <c r="AG90" s="3" t="s">
        <v>24</v>
      </c>
      <c r="AH90" s="4">
        <v>1198002</v>
      </c>
      <c r="AI90" s="4">
        <v>828774</v>
      </c>
      <c r="AJ90" s="4">
        <v>253689</v>
      </c>
      <c r="AK90" s="2" t="s">
        <v>270</v>
      </c>
    </row>
    <row r="91" spans="1:37" ht="15" customHeight="1">
      <c r="A91" s="19" t="s">
        <v>64</v>
      </c>
      <c r="B91" s="17">
        <v>0.39270265701019325</v>
      </c>
      <c r="C91" s="17">
        <v>0.58336055099109274</v>
      </c>
      <c r="D91" s="17">
        <v>0.77346294205945187</v>
      </c>
      <c r="E91" s="17">
        <v>6.4565421075837737E-2</v>
      </c>
      <c r="F91" s="17">
        <v>0.25621084618103285</v>
      </c>
      <c r="G91" s="17">
        <v>2.2727272727272729</v>
      </c>
      <c r="H91" s="17">
        <v>0.58214620202298284</v>
      </c>
      <c r="I91" s="4">
        <v>234295</v>
      </c>
      <c r="J91" s="4">
        <v>1811707</v>
      </c>
      <c r="K91" s="4">
        <v>2342332</v>
      </c>
      <c r="L91" s="4">
        <v>3628800000000</v>
      </c>
      <c r="M91" s="4">
        <v>1108800000000</v>
      </c>
      <c r="N91" s="4">
        <v>1864601</v>
      </c>
      <c r="O91" s="1" t="s">
        <v>486</v>
      </c>
      <c r="P91" s="4">
        <v>2112492137901</v>
      </c>
      <c r="Q91" s="4">
        <v>59476</v>
      </c>
      <c r="R91" s="4">
        <v>534289</v>
      </c>
      <c r="S91" s="4">
        <v>0</v>
      </c>
      <c r="T91" s="4">
        <v>0</v>
      </c>
      <c r="U91" s="4">
        <v>241037</v>
      </c>
      <c r="V91" s="4">
        <v>741993</v>
      </c>
      <c r="W91" s="16">
        <v>1576795</v>
      </c>
      <c r="X91" s="16">
        <v>919840</v>
      </c>
      <c r="Y91" s="4">
        <v>429636</v>
      </c>
      <c r="Z91" s="4">
        <v>0</v>
      </c>
      <c r="AA91" s="4">
        <v>18751</v>
      </c>
      <c r="AB91" s="4">
        <v>471453</v>
      </c>
      <c r="AC91" s="4">
        <v>0</v>
      </c>
      <c r="AD91" s="4">
        <v>0</v>
      </c>
      <c r="AE91" s="3" t="s">
        <v>22</v>
      </c>
      <c r="AF91" s="3" t="s">
        <v>53</v>
      </c>
      <c r="AG91" s="3" t="s">
        <v>24</v>
      </c>
      <c r="AH91" s="4">
        <v>2342332</v>
      </c>
      <c r="AI91" s="4">
        <v>1811707</v>
      </c>
      <c r="AJ91" s="4">
        <v>234295</v>
      </c>
      <c r="AK91" s="2" t="s">
        <v>65</v>
      </c>
    </row>
    <row r="92" spans="1:37" ht="15" customHeight="1">
      <c r="A92" s="19" t="s">
        <v>187</v>
      </c>
      <c r="B92" s="17">
        <v>0.41514555313238671</v>
      </c>
      <c r="C92" s="17">
        <v>0.29711553932624102</v>
      </c>
      <c r="D92" s="17">
        <v>0.49394073722194765</v>
      </c>
      <c r="E92" s="17">
        <v>8.4595497013325166E-2</v>
      </c>
      <c r="F92" s="17">
        <v>0.12668391094510817</v>
      </c>
      <c r="G92" s="17">
        <v>3.18525641025641</v>
      </c>
      <c r="H92" s="17">
        <v>0.52446080249119309</v>
      </c>
      <c r="I92" s="4">
        <v>552324</v>
      </c>
      <c r="J92" s="4">
        <v>518510.66666666663</v>
      </c>
      <c r="K92" s="4">
        <v>1049742.6666666667</v>
      </c>
      <c r="L92" s="4">
        <v>6529000000000</v>
      </c>
      <c r="M92" s="4">
        <v>1560000000000</v>
      </c>
      <c r="N92" s="4">
        <v>931710</v>
      </c>
      <c r="O92" s="1" t="s">
        <v>486</v>
      </c>
      <c r="P92" s="4">
        <v>3424204579465</v>
      </c>
      <c r="Q92" s="4">
        <v>88129</v>
      </c>
      <c r="R92" s="4">
        <v>313897</v>
      </c>
      <c r="S92" s="4">
        <v>295356</v>
      </c>
      <c r="T92" s="4">
        <v>0</v>
      </c>
      <c r="U92" s="4">
        <v>114914</v>
      </c>
      <c r="V92" s="4">
        <v>654460</v>
      </c>
      <c r="W92" s="16">
        <v>1466756</v>
      </c>
      <c r="X92" s="16">
        <v>435796</v>
      </c>
      <c r="Y92" s="4">
        <v>50421</v>
      </c>
      <c r="Z92" s="4">
        <v>99834</v>
      </c>
      <c r="AA92" s="4">
        <v>174752</v>
      </c>
      <c r="AB92" s="4">
        <v>110789</v>
      </c>
      <c r="AC92" s="4">
        <v>0</v>
      </c>
      <c r="AD92" s="4">
        <v>0</v>
      </c>
      <c r="AE92" s="3" t="s">
        <v>22</v>
      </c>
      <c r="AF92" s="3" t="s">
        <v>189</v>
      </c>
      <c r="AG92" s="3" t="s">
        <v>34</v>
      </c>
      <c r="AH92" s="4">
        <v>787307</v>
      </c>
      <c r="AI92" s="4">
        <v>388883</v>
      </c>
      <c r="AJ92" s="4">
        <v>414243</v>
      </c>
      <c r="AK92" s="2" t="s">
        <v>188</v>
      </c>
    </row>
    <row r="93" spans="1:37" ht="15" customHeight="1">
      <c r="A93" s="19" t="s">
        <v>79</v>
      </c>
      <c r="B93" s="17">
        <v>0.41532122566142776</v>
      </c>
      <c r="C93" s="17">
        <v>0.40251434473872433</v>
      </c>
      <c r="D93" s="17">
        <v>0.58870204963626627</v>
      </c>
      <c r="E93" s="17">
        <v>0.21187305093555092</v>
      </c>
      <c r="F93" s="17">
        <v>-0.27167901046855764</v>
      </c>
      <c r="G93" s="17">
        <v>-0.12306289881494986</v>
      </c>
      <c r="H93" s="17">
        <v>0.29741210437045218</v>
      </c>
      <c r="I93" s="4">
        <v>326115</v>
      </c>
      <c r="J93" s="4">
        <v>642948</v>
      </c>
      <c r="K93" s="4">
        <v>1092145</v>
      </c>
      <c r="L93" s="4">
        <v>1539200000000</v>
      </c>
      <c r="M93" s="4">
        <v>1755200000000</v>
      </c>
      <c r="N93" s="4">
        <v>1499538</v>
      </c>
      <c r="O93" s="1" t="s">
        <v>486</v>
      </c>
      <c r="P93" s="4">
        <v>457776711047</v>
      </c>
      <c r="Q93" s="4">
        <v>112920</v>
      </c>
      <c r="R93" s="4">
        <v>628513</v>
      </c>
      <c r="S93" s="4">
        <v>780</v>
      </c>
      <c r="T93" s="4">
        <v>0</v>
      </c>
      <c r="U93" s="4">
        <v>261697</v>
      </c>
      <c r="V93" s="4">
        <v>122984</v>
      </c>
      <c r="W93" s="16">
        <v>1126894</v>
      </c>
      <c r="X93" s="16">
        <v>453591</v>
      </c>
      <c r="Y93" s="4">
        <v>44733</v>
      </c>
      <c r="Z93" s="4">
        <v>35364</v>
      </c>
      <c r="AA93" s="4">
        <v>68644</v>
      </c>
      <c r="AB93" s="4">
        <v>265342</v>
      </c>
      <c r="AC93" s="4">
        <v>39508</v>
      </c>
      <c r="AD93" s="4">
        <v>0</v>
      </c>
      <c r="AE93" s="3" t="s">
        <v>22</v>
      </c>
      <c r="AF93" s="3" t="s">
        <v>81</v>
      </c>
      <c r="AG93" s="3" t="s">
        <v>24</v>
      </c>
      <c r="AH93" s="4">
        <v>1092145</v>
      </c>
      <c r="AI93" s="4">
        <v>642948</v>
      </c>
      <c r="AJ93" s="4">
        <v>326115</v>
      </c>
      <c r="AK93" s="2" t="s">
        <v>80</v>
      </c>
    </row>
    <row r="94" spans="1:37" ht="15" customHeight="1">
      <c r="A94" s="19" t="s">
        <v>306</v>
      </c>
      <c r="B94" s="17">
        <v>0.41663549581389042</v>
      </c>
      <c r="C94" s="17">
        <v>0.66291140058990006</v>
      </c>
      <c r="D94" s="17">
        <v>0.37394961389985909</v>
      </c>
      <c r="E94" s="17">
        <v>0.18244316867308819</v>
      </c>
      <c r="F94" s="17">
        <v>1.1095912007362945</v>
      </c>
      <c r="G94" s="17">
        <v>1.4841220423412205</v>
      </c>
      <c r="H94" s="17">
        <v>0.13058150484589087</v>
      </c>
      <c r="I94" s="4">
        <v>5137506</v>
      </c>
      <c r="J94" s="4">
        <v>3827970</v>
      </c>
      <c r="K94" s="4">
        <v>10236593</v>
      </c>
      <c r="L94" s="4">
        <v>28159486800000</v>
      </c>
      <c r="M94" s="4">
        <v>11335790400000</v>
      </c>
      <c r="N94" s="4">
        <v>4852406</v>
      </c>
      <c r="O94" s="1" t="s">
        <v>485</v>
      </c>
      <c r="P94" s="4">
        <v>3677108162032</v>
      </c>
      <c r="Q94" s="4">
        <v>1473514</v>
      </c>
      <c r="R94" s="4">
        <v>3091340</v>
      </c>
      <c r="S94" s="4">
        <v>0</v>
      </c>
      <c r="T94" s="4">
        <v>153833</v>
      </c>
      <c r="U94" s="4">
        <v>0</v>
      </c>
      <c r="V94" s="4">
        <v>1714945</v>
      </c>
      <c r="W94" s="16">
        <v>6433632</v>
      </c>
      <c r="X94" s="16">
        <v>4264928</v>
      </c>
      <c r="Y94" s="4">
        <v>1047767</v>
      </c>
      <c r="Z94" s="4">
        <v>0</v>
      </c>
      <c r="AA94" s="4">
        <v>238837</v>
      </c>
      <c r="AB94" s="4">
        <v>2978324</v>
      </c>
      <c r="AC94" s="4">
        <v>0</v>
      </c>
      <c r="AD94" s="4">
        <v>0</v>
      </c>
      <c r="AE94" s="3" t="s">
        <v>22</v>
      </c>
      <c r="AF94" s="3" t="s">
        <v>53</v>
      </c>
      <c r="AG94" s="3" t="s">
        <v>24</v>
      </c>
      <c r="AH94" s="4">
        <v>10236593</v>
      </c>
      <c r="AI94" s="4">
        <v>3827970</v>
      </c>
      <c r="AJ94" s="4">
        <v>5137506</v>
      </c>
      <c r="AK94" s="2" t="s">
        <v>307</v>
      </c>
    </row>
    <row r="95" spans="1:37" ht="15" customHeight="1">
      <c r="A95" s="19" t="s">
        <v>459</v>
      </c>
      <c r="B95" s="17">
        <v>0.41807964682334869</v>
      </c>
      <c r="C95" s="17">
        <v>0.67832758954061034</v>
      </c>
      <c r="D95" s="17">
        <v>0.65732298623650176</v>
      </c>
      <c r="E95" s="17">
        <v>0.12106446309034614</v>
      </c>
      <c r="F95" s="17">
        <v>0.62469865622124654</v>
      </c>
      <c r="G95" s="17">
        <v>1.7609216780326513</v>
      </c>
      <c r="H95" s="17">
        <v>7.1752449020441464E-2</v>
      </c>
      <c r="I95" s="4">
        <v>6469733.333333334</v>
      </c>
      <c r="J95" s="4">
        <v>14065110.666666666</v>
      </c>
      <c r="K95" s="4">
        <v>21397564</v>
      </c>
      <c r="L95" s="4">
        <v>53440400000000</v>
      </c>
      <c r="M95" s="4">
        <v>19356000000000</v>
      </c>
      <c r="N95" s="4">
        <v>13170174</v>
      </c>
      <c r="O95" s="1" t="s">
        <v>486</v>
      </c>
      <c r="P95" s="4">
        <v>3834479576632</v>
      </c>
      <c r="Q95" s="4">
        <v>930619</v>
      </c>
      <c r="R95" s="4">
        <v>2747747</v>
      </c>
      <c r="S95" s="4">
        <v>959165</v>
      </c>
      <c r="T95" s="4">
        <v>3535910</v>
      </c>
      <c r="U95" s="4">
        <v>0</v>
      </c>
      <c r="V95" s="4">
        <v>5014709</v>
      </c>
      <c r="W95" s="16">
        <v>13188150</v>
      </c>
      <c r="X95" s="16">
        <v>8945886</v>
      </c>
      <c r="Y95" s="4">
        <v>451365</v>
      </c>
      <c r="Z95" s="4">
        <v>2916659</v>
      </c>
      <c r="AA95" s="4">
        <v>163312</v>
      </c>
      <c r="AB95" s="4">
        <v>4699394</v>
      </c>
      <c r="AC95" s="4">
        <v>715156</v>
      </c>
      <c r="AD95" s="4">
        <v>0</v>
      </c>
      <c r="AE95" s="3" t="s">
        <v>22</v>
      </c>
      <c r="AF95" s="3" t="s">
        <v>33</v>
      </c>
      <c r="AG95" s="3" t="s">
        <v>34</v>
      </c>
      <c r="AH95" s="4">
        <v>16048173</v>
      </c>
      <c r="AI95" s="4">
        <v>10548833</v>
      </c>
      <c r="AJ95" s="4">
        <v>4852300</v>
      </c>
      <c r="AK95" s="2" t="s">
        <v>460</v>
      </c>
    </row>
    <row r="96" spans="1:37" ht="15" customHeight="1">
      <c r="A96" s="19" t="s">
        <v>290</v>
      </c>
      <c r="B96" s="17">
        <v>0.41990939953021983</v>
      </c>
      <c r="C96" s="17">
        <v>0.553130561800384</v>
      </c>
      <c r="D96" s="17">
        <v>0.76262543583559317</v>
      </c>
      <c r="E96" s="17">
        <v>7.8016334806866428E-2</v>
      </c>
      <c r="F96" s="17">
        <v>1.2509534296162812</v>
      </c>
      <c r="G96" s="17">
        <v>5.324442848817168</v>
      </c>
      <c r="H96" s="17">
        <v>1.066668390733744</v>
      </c>
      <c r="I96" s="4">
        <v>330377.33333333337</v>
      </c>
      <c r="J96" s="4">
        <v>1372718.6666666665</v>
      </c>
      <c r="K96" s="4">
        <v>1799990.6666666665</v>
      </c>
      <c r="L96" s="4">
        <v>4234720000000</v>
      </c>
      <c r="M96" s="4">
        <v>669579930000</v>
      </c>
      <c r="N96" s="4">
        <v>799657</v>
      </c>
      <c r="O96" s="1" t="s">
        <v>486</v>
      </c>
      <c r="P96" s="4">
        <v>4517041967608</v>
      </c>
      <c r="Q96" s="4">
        <v>7604</v>
      </c>
      <c r="R96" s="4">
        <v>424136</v>
      </c>
      <c r="S96" s="4">
        <v>411607</v>
      </c>
      <c r="T96" s="4">
        <v>47788</v>
      </c>
      <c r="U96" s="4">
        <v>0</v>
      </c>
      <c r="V96" s="4">
        <v>475329</v>
      </c>
      <c r="W96" s="16">
        <v>1366464</v>
      </c>
      <c r="X96" s="16">
        <v>755833</v>
      </c>
      <c r="Y96" s="4">
        <v>144044</v>
      </c>
      <c r="Z96" s="4">
        <v>479810</v>
      </c>
      <c r="AA96" s="4">
        <v>0</v>
      </c>
      <c r="AB96" s="4">
        <v>103615</v>
      </c>
      <c r="AC96" s="4">
        <v>3885</v>
      </c>
      <c r="AD96" s="4">
        <v>24479</v>
      </c>
      <c r="AE96" s="3" t="s">
        <v>22</v>
      </c>
      <c r="AF96" s="3" t="s">
        <v>33</v>
      </c>
      <c r="AG96" s="3" t="s">
        <v>34</v>
      </c>
      <c r="AH96" s="4">
        <v>1349993</v>
      </c>
      <c r="AI96" s="4">
        <v>1029539</v>
      </c>
      <c r="AJ96" s="4">
        <v>247783</v>
      </c>
      <c r="AK96" s="2" t="s">
        <v>291</v>
      </c>
    </row>
    <row r="97" spans="1:37" ht="15" customHeight="1">
      <c r="A97" s="19" t="s">
        <v>231</v>
      </c>
      <c r="B97" s="17">
        <v>0.42490606668984621</v>
      </c>
      <c r="C97" s="17">
        <v>0.49547046165543074</v>
      </c>
      <c r="D97" s="17">
        <v>0.74180583751126261</v>
      </c>
      <c r="E97" s="17">
        <v>0.13062052932761087</v>
      </c>
      <c r="F97" s="17">
        <v>2.1328048686217049</v>
      </c>
      <c r="G97" s="17">
        <v>3.5997433619583457</v>
      </c>
      <c r="H97" s="17">
        <v>0.72046425089842636</v>
      </c>
      <c r="I97" s="4">
        <v>365215</v>
      </c>
      <c r="J97" s="4">
        <v>992080</v>
      </c>
      <c r="K97" s="4">
        <v>1337385</v>
      </c>
      <c r="L97" s="4">
        <v>2796000000000</v>
      </c>
      <c r="M97" s="4">
        <v>607860000000</v>
      </c>
      <c r="N97" s="4">
        <v>426897</v>
      </c>
      <c r="O97" s="1" t="s">
        <v>486</v>
      </c>
      <c r="P97" s="4">
        <v>2014418045512</v>
      </c>
      <c r="Q97" s="4">
        <v>19533</v>
      </c>
      <c r="R97" s="4">
        <v>781306</v>
      </c>
      <c r="S97" s="4">
        <v>158663</v>
      </c>
      <c r="T97" s="4">
        <v>11870</v>
      </c>
      <c r="U97" s="4">
        <v>0</v>
      </c>
      <c r="V97" s="4">
        <v>175544</v>
      </c>
      <c r="W97" s="16">
        <v>1146916</v>
      </c>
      <c r="X97" s="16">
        <v>568263</v>
      </c>
      <c r="Y97" s="4">
        <v>125923</v>
      </c>
      <c r="Z97" s="4">
        <v>298818</v>
      </c>
      <c r="AA97" s="4">
        <v>32816</v>
      </c>
      <c r="AB97" s="4">
        <v>110706</v>
      </c>
      <c r="AC97" s="4">
        <v>0</v>
      </c>
      <c r="AD97" s="4">
        <v>0</v>
      </c>
      <c r="AE97" s="3" t="s">
        <v>22</v>
      </c>
      <c r="AF97" s="3" t="s">
        <v>53</v>
      </c>
      <c r="AG97" s="3" t="s">
        <v>24</v>
      </c>
      <c r="AH97" s="4">
        <v>1337385</v>
      </c>
      <c r="AI97" s="4">
        <v>992080</v>
      </c>
      <c r="AJ97" s="4">
        <v>365215</v>
      </c>
      <c r="AK97" s="2" t="s">
        <v>232</v>
      </c>
    </row>
    <row r="98" spans="1:37" ht="15" customHeight="1">
      <c r="A98" s="19" t="s">
        <v>60</v>
      </c>
      <c r="B98" s="17">
        <v>0.4276140576646138</v>
      </c>
      <c r="C98" s="17">
        <v>0.79350686271165238</v>
      </c>
      <c r="D98" s="17">
        <v>0.78913748199895828</v>
      </c>
      <c r="E98" s="17">
        <v>9.6304714691163765E-2</v>
      </c>
      <c r="F98" s="17">
        <v>1.6372928415644528</v>
      </c>
      <c r="G98" s="17">
        <v>3.2254834254143647</v>
      </c>
      <c r="H98" s="17">
        <v>0.46710064581536692</v>
      </c>
      <c r="I98" s="4">
        <v>337598</v>
      </c>
      <c r="J98" s="4">
        <v>2575508</v>
      </c>
      <c r="K98" s="4">
        <v>3263700</v>
      </c>
      <c r="L98" s="4">
        <v>3505518925866</v>
      </c>
      <c r="M98" s="4">
        <v>829613696928</v>
      </c>
      <c r="N98" s="4">
        <v>1237519</v>
      </c>
      <c r="O98" s="1" t="s">
        <v>486</v>
      </c>
      <c r="P98" s="4">
        <v>1637430154190</v>
      </c>
      <c r="Q98" s="4">
        <v>192976</v>
      </c>
      <c r="R98" s="4">
        <v>88896</v>
      </c>
      <c r="S98" s="4">
        <v>137455</v>
      </c>
      <c r="T98" s="4">
        <v>448500</v>
      </c>
      <c r="U98" s="4">
        <v>0</v>
      </c>
      <c r="V98" s="4">
        <v>890953</v>
      </c>
      <c r="W98" s="16">
        <v>1758780</v>
      </c>
      <c r="X98" s="16">
        <v>1395604</v>
      </c>
      <c r="Y98" s="4">
        <v>268942</v>
      </c>
      <c r="Z98" s="4">
        <v>463445</v>
      </c>
      <c r="AA98" s="4">
        <v>411370</v>
      </c>
      <c r="AB98" s="4">
        <v>242007</v>
      </c>
      <c r="AC98" s="4">
        <v>9840</v>
      </c>
      <c r="AD98" s="4">
        <v>0</v>
      </c>
      <c r="AE98" s="3" t="s">
        <v>22</v>
      </c>
      <c r="AF98" s="3" t="s">
        <v>59</v>
      </c>
      <c r="AG98" s="3" t="s">
        <v>24</v>
      </c>
      <c r="AH98" s="4">
        <v>3263700</v>
      </c>
      <c r="AI98" s="4">
        <v>2575508</v>
      </c>
      <c r="AJ98" s="4">
        <v>337598</v>
      </c>
      <c r="AK98" s="2" t="s">
        <v>61</v>
      </c>
    </row>
    <row r="99" spans="1:37" ht="15" customHeight="1">
      <c r="A99" s="19" t="s">
        <v>383</v>
      </c>
      <c r="B99" s="17">
        <v>0.43237505285491024</v>
      </c>
      <c r="C99" s="17">
        <v>0.71013553331658341</v>
      </c>
      <c r="D99" s="17">
        <v>0.59354690442528313</v>
      </c>
      <c r="E99" s="17">
        <v>0.14479612390440416</v>
      </c>
      <c r="F99" s="17">
        <v>1.2538296110406151</v>
      </c>
      <c r="G99" s="17">
        <v>0.59569131204326065</v>
      </c>
      <c r="H99" s="17">
        <v>0.3100355866759214</v>
      </c>
      <c r="I99" s="4">
        <v>1063904</v>
      </c>
      <c r="J99" s="4">
        <v>2549151</v>
      </c>
      <c r="K99" s="4">
        <v>4294776</v>
      </c>
      <c r="L99" s="4">
        <v>7347600000000</v>
      </c>
      <c r="M99" s="4">
        <v>4604650000000</v>
      </c>
      <c r="N99" s="4">
        <v>1905546</v>
      </c>
      <c r="O99" s="1" t="s">
        <v>486</v>
      </c>
      <c r="P99" s="4">
        <v>2278017476660</v>
      </c>
      <c r="Q99" s="4">
        <v>325067</v>
      </c>
      <c r="R99" s="4">
        <v>1928701</v>
      </c>
      <c r="S99" s="4">
        <v>0</v>
      </c>
      <c r="T99" s="4">
        <v>0</v>
      </c>
      <c r="U99" s="4">
        <v>225990</v>
      </c>
      <c r="V99" s="4">
        <v>135171</v>
      </c>
      <c r="W99" s="16">
        <v>2614929</v>
      </c>
      <c r="X99" s="16">
        <v>1856954</v>
      </c>
      <c r="Y99" s="4">
        <v>881098</v>
      </c>
      <c r="Z99" s="4">
        <v>0</v>
      </c>
      <c r="AA99" s="4">
        <v>243421</v>
      </c>
      <c r="AB99" s="4">
        <v>732435</v>
      </c>
      <c r="AC99" s="4">
        <v>0</v>
      </c>
      <c r="AD99" s="4">
        <v>0</v>
      </c>
      <c r="AE99" s="3" t="s">
        <v>22</v>
      </c>
      <c r="AF99" s="3" t="s">
        <v>53</v>
      </c>
      <c r="AG99" s="3" t="s">
        <v>24</v>
      </c>
      <c r="AH99" s="4">
        <v>4294776</v>
      </c>
      <c r="AI99" s="4">
        <v>2549151</v>
      </c>
      <c r="AJ99" s="4">
        <v>1063904</v>
      </c>
      <c r="AK99" s="2" t="s">
        <v>384</v>
      </c>
    </row>
    <row r="100" spans="1:37" ht="15" customHeight="1">
      <c r="A100" s="19" t="s">
        <v>359</v>
      </c>
      <c r="B100" s="17">
        <v>0.43580448775193603</v>
      </c>
      <c r="C100" s="17">
        <v>0.42324416027640444</v>
      </c>
      <c r="D100" s="17">
        <v>0.73323630656504712</v>
      </c>
      <c r="E100" s="17">
        <v>0.18608513907581875</v>
      </c>
      <c r="F100" s="17">
        <v>2.6563555056805148</v>
      </c>
      <c r="G100" s="17">
        <v>1.8358778625954197</v>
      </c>
      <c r="H100" s="17">
        <v>7.8560417185520412E-2</v>
      </c>
      <c r="I100" s="4">
        <v>16591351</v>
      </c>
      <c r="J100" s="4">
        <v>27321261</v>
      </c>
      <c r="K100" s="4">
        <v>37261195</v>
      </c>
      <c r="L100" s="4">
        <v>89160000000000</v>
      </c>
      <c r="M100" s="4">
        <v>31440000000000</v>
      </c>
      <c r="N100" s="4">
        <v>10190802</v>
      </c>
      <c r="O100" s="1" t="s">
        <v>486</v>
      </c>
      <c r="P100" s="4">
        <v>7004446796261</v>
      </c>
      <c r="Q100" s="4">
        <v>1333644</v>
      </c>
      <c r="R100" s="4">
        <v>11994586</v>
      </c>
      <c r="S100" s="4">
        <v>8214899</v>
      </c>
      <c r="T100" s="4">
        <v>2246582</v>
      </c>
      <c r="U100" s="4">
        <v>0</v>
      </c>
      <c r="V100" s="4">
        <v>14577259</v>
      </c>
      <c r="W100" s="16">
        <v>38366970</v>
      </c>
      <c r="X100" s="16">
        <v>16238596</v>
      </c>
      <c r="Y100" s="4">
        <v>7586982</v>
      </c>
      <c r="Z100" s="4">
        <v>3338744</v>
      </c>
      <c r="AA100" s="4">
        <v>933843</v>
      </c>
      <c r="AB100" s="4">
        <v>4299181</v>
      </c>
      <c r="AC100" s="4">
        <v>0</v>
      </c>
      <c r="AD100" s="4">
        <v>79846</v>
      </c>
      <c r="AE100" s="3" t="s">
        <v>22</v>
      </c>
      <c r="AF100" s="3" t="s">
        <v>53</v>
      </c>
      <c r="AG100" s="3" t="s">
        <v>24</v>
      </c>
      <c r="AH100" s="4">
        <v>37261195</v>
      </c>
      <c r="AI100" s="4">
        <v>27321261</v>
      </c>
      <c r="AJ100" s="4">
        <v>16591351</v>
      </c>
      <c r="AK100" s="2" t="s">
        <v>360</v>
      </c>
    </row>
    <row r="101" spans="1:37" ht="15" customHeight="1">
      <c r="A101" s="19" t="s">
        <v>353</v>
      </c>
      <c r="B101" s="17">
        <v>0.43740024803323968</v>
      </c>
      <c r="C101" s="17">
        <v>0.73012869234587685</v>
      </c>
      <c r="D101" s="17">
        <v>0.65319673043890769</v>
      </c>
      <c r="E101" s="17">
        <v>0.17705093974220185</v>
      </c>
      <c r="F101" s="17">
        <v>1.4353149426937368</v>
      </c>
      <c r="G101" s="17">
        <v>3.6056104288146233</v>
      </c>
      <c r="H101" s="17">
        <v>0.14376983303829607</v>
      </c>
      <c r="I101" s="4">
        <v>31142493.333333336</v>
      </c>
      <c r="J101" s="4">
        <v>66754080</v>
      </c>
      <c r="K101" s="4">
        <v>102195980</v>
      </c>
      <c r="L101" s="4">
        <v>175895668098000</v>
      </c>
      <c r="M101" s="4">
        <v>38191608000000</v>
      </c>
      <c r="N101" s="4">
        <v>41964174</v>
      </c>
      <c r="O101" s="1" t="s">
        <v>486</v>
      </c>
      <c r="P101" s="4">
        <v>25288490834609</v>
      </c>
      <c r="Q101" s="4">
        <v>3751016</v>
      </c>
      <c r="R101" s="4">
        <v>10863410</v>
      </c>
      <c r="S101" s="4">
        <v>4516094</v>
      </c>
      <c r="T101" s="4">
        <v>17688692</v>
      </c>
      <c r="U101" s="4">
        <v>0</v>
      </c>
      <c r="V101" s="4">
        <v>24403621</v>
      </c>
      <c r="W101" s="16">
        <v>61222833</v>
      </c>
      <c r="X101" s="16">
        <v>44700547</v>
      </c>
      <c r="Y101" s="4">
        <v>12719973</v>
      </c>
      <c r="Z101" s="4">
        <v>19394331</v>
      </c>
      <c r="AA101" s="4">
        <v>2031184</v>
      </c>
      <c r="AB101" s="4">
        <v>10555059</v>
      </c>
      <c r="AC101" s="4">
        <v>0</v>
      </c>
      <c r="AD101" s="4">
        <v>0</v>
      </c>
      <c r="AE101" s="3" t="s">
        <v>22</v>
      </c>
      <c r="AF101" s="3" t="s">
        <v>132</v>
      </c>
      <c r="AG101" s="3" t="s">
        <v>34</v>
      </c>
      <c r="AH101" s="4">
        <v>76646985</v>
      </c>
      <c r="AI101" s="4">
        <v>50065560</v>
      </c>
      <c r="AJ101" s="4">
        <v>23356870</v>
      </c>
      <c r="AK101" s="2" t="s">
        <v>354</v>
      </c>
    </row>
    <row r="102" spans="1:37" ht="15" customHeight="1">
      <c r="A102" s="19" t="s">
        <v>278</v>
      </c>
      <c r="B102" s="17">
        <v>0.45301222354358289</v>
      </c>
      <c r="C102" s="17">
        <v>0.51238076259952692</v>
      </c>
      <c r="D102" s="17">
        <v>0.58645049972328023</v>
      </c>
      <c r="E102" s="17">
        <v>6.4446841847928371E-2</v>
      </c>
      <c r="F102" s="17">
        <v>0.97327967350640521</v>
      </c>
      <c r="G102" s="17">
        <v>-0.13996444466454325</v>
      </c>
      <c r="H102" s="17">
        <v>0.16362148079133837</v>
      </c>
      <c r="I102" s="4">
        <v>211292</v>
      </c>
      <c r="J102" s="4">
        <v>1224952</v>
      </c>
      <c r="K102" s="4">
        <v>2088756</v>
      </c>
      <c r="L102" s="4">
        <v>3278547000000</v>
      </c>
      <c r="M102" s="4">
        <v>3812106348000</v>
      </c>
      <c r="N102" s="4">
        <v>1058520</v>
      </c>
      <c r="O102" s="1" t="s">
        <v>484</v>
      </c>
      <c r="P102" s="4">
        <v>536440714984</v>
      </c>
      <c r="Q102" s="4">
        <v>153998</v>
      </c>
      <c r="R102" s="4">
        <v>630969</v>
      </c>
      <c r="S102" s="4">
        <v>148212</v>
      </c>
      <c r="T102" s="4">
        <v>118861</v>
      </c>
      <c r="U102" s="4">
        <v>0</v>
      </c>
      <c r="V102" s="4">
        <v>794696</v>
      </c>
      <c r="W102" s="16">
        <v>1846736</v>
      </c>
      <c r="X102" s="16">
        <v>946232</v>
      </c>
      <c r="Y102" s="4">
        <v>74785</v>
      </c>
      <c r="Z102" s="4">
        <v>318795</v>
      </c>
      <c r="AA102" s="4">
        <v>29661</v>
      </c>
      <c r="AB102" s="4">
        <v>522991</v>
      </c>
      <c r="AC102" s="4">
        <v>0</v>
      </c>
      <c r="AD102" s="4">
        <v>0</v>
      </c>
      <c r="AE102" s="3" t="s">
        <v>71</v>
      </c>
      <c r="AF102" s="3" t="s">
        <v>72</v>
      </c>
      <c r="AG102" s="3" t="s">
        <v>73</v>
      </c>
      <c r="AH102" s="4">
        <v>522189</v>
      </c>
      <c r="AI102" s="4">
        <v>306238</v>
      </c>
      <c r="AJ102" s="4">
        <v>52823</v>
      </c>
      <c r="AK102" s="2" t="s">
        <v>279</v>
      </c>
    </row>
    <row r="103" spans="1:37" ht="15" customHeight="1">
      <c r="A103" s="19" t="s">
        <v>357</v>
      </c>
      <c r="B103" s="17">
        <v>0.45645376120140446</v>
      </c>
      <c r="C103" s="17">
        <v>0.51218797175773667</v>
      </c>
      <c r="D103" s="17">
        <v>0.53351305824365347</v>
      </c>
      <c r="E103" s="17">
        <v>0.16784838130899446</v>
      </c>
      <c r="F103" s="17">
        <v>1.7551057810221375</v>
      </c>
      <c r="G103" s="17">
        <v>4.6929541378426851</v>
      </c>
      <c r="H103" s="17">
        <v>0.16004051510550865</v>
      </c>
      <c r="I103" s="4">
        <v>93238097.333333328</v>
      </c>
      <c r="J103" s="4">
        <v>114896445.33333334</v>
      </c>
      <c r="K103" s="4">
        <v>215358262.66666666</v>
      </c>
      <c r="L103" s="4">
        <v>555490000000000</v>
      </c>
      <c r="M103" s="4">
        <v>97575000000000</v>
      </c>
      <c r="N103" s="4">
        <v>78166967</v>
      </c>
      <c r="O103" s="1" t="s">
        <v>486</v>
      </c>
      <c r="P103" s="4">
        <v>88900905735959</v>
      </c>
      <c r="Q103" s="4">
        <v>13830661</v>
      </c>
      <c r="R103" s="4">
        <v>49223813</v>
      </c>
      <c r="S103" s="4">
        <v>31463017</v>
      </c>
      <c r="T103" s="4">
        <v>21189914</v>
      </c>
      <c r="U103" s="4">
        <v>0</v>
      </c>
      <c r="V103" s="4">
        <v>76216448</v>
      </c>
      <c r="W103" s="16">
        <v>191923853</v>
      </c>
      <c r="X103" s="16">
        <v>98301089</v>
      </c>
      <c r="Y103" s="4">
        <v>32306373</v>
      </c>
      <c r="Z103" s="4">
        <v>6850196</v>
      </c>
      <c r="AA103" s="4">
        <v>3356426</v>
      </c>
      <c r="AB103" s="4">
        <v>54858162</v>
      </c>
      <c r="AC103" s="4">
        <v>0</v>
      </c>
      <c r="AD103" s="4">
        <v>929932</v>
      </c>
      <c r="AE103" s="3" t="s">
        <v>22</v>
      </c>
      <c r="AF103" s="3" t="s">
        <v>33</v>
      </c>
      <c r="AG103" s="3" t="s">
        <v>34</v>
      </c>
      <c r="AH103" s="4">
        <v>161518697</v>
      </c>
      <c r="AI103" s="4">
        <v>86172334</v>
      </c>
      <c r="AJ103" s="4">
        <v>69928573</v>
      </c>
      <c r="AK103" s="2" t="s">
        <v>358</v>
      </c>
    </row>
    <row r="104" spans="1:37" ht="15" customHeight="1">
      <c r="A104" s="19" t="s">
        <v>235</v>
      </c>
      <c r="B104" s="17">
        <v>0.46012470941271266</v>
      </c>
      <c r="C104" s="17">
        <v>0.44612915681981113</v>
      </c>
      <c r="D104" s="17">
        <v>0.45451517845841322</v>
      </c>
      <c r="E104" s="17">
        <v>0.11556770080316792</v>
      </c>
      <c r="F104" s="17">
        <v>0.536278539503101</v>
      </c>
      <c r="G104" s="17">
        <v>0.98038294477439947</v>
      </c>
      <c r="H104" s="17">
        <v>0.27943715358918925</v>
      </c>
      <c r="I104" s="4">
        <v>774559</v>
      </c>
      <c r="J104" s="4">
        <v>1177787</v>
      </c>
      <c r="K104" s="4">
        <v>2591304</v>
      </c>
      <c r="L104" s="4">
        <v>6702210000000</v>
      </c>
      <c r="M104" s="4">
        <v>3384300000000</v>
      </c>
      <c r="N104" s="4">
        <v>1686741</v>
      </c>
      <c r="O104" s="1" t="s">
        <v>485</v>
      </c>
      <c r="P104" s="4">
        <v>1872846485157</v>
      </c>
      <c r="Q104" s="4">
        <v>158361</v>
      </c>
      <c r="R104" s="4">
        <v>1721595</v>
      </c>
      <c r="S104" s="4">
        <v>0</v>
      </c>
      <c r="T104" s="4">
        <v>0</v>
      </c>
      <c r="U104" s="4">
        <v>244396</v>
      </c>
      <c r="V104" s="4">
        <v>548244</v>
      </c>
      <c r="W104" s="16">
        <v>2672596</v>
      </c>
      <c r="X104" s="16">
        <v>1192323</v>
      </c>
      <c r="Y104" s="4">
        <v>278039</v>
      </c>
      <c r="Z104" s="4">
        <v>61205</v>
      </c>
      <c r="AA104" s="4">
        <v>0</v>
      </c>
      <c r="AB104" s="4">
        <v>853079</v>
      </c>
      <c r="AC104" s="4">
        <v>0</v>
      </c>
      <c r="AD104" s="4">
        <v>0</v>
      </c>
      <c r="AE104" s="3" t="s">
        <v>22</v>
      </c>
      <c r="AF104" s="3" t="s">
        <v>237</v>
      </c>
      <c r="AG104" s="3" t="s">
        <v>24</v>
      </c>
      <c r="AH104" s="4">
        <v>2591304</v>
      </c>
      <c r="AI104" s="4">
        <v>1177787</v>
      </c>
      <c r="AJ104" s="4">
        <v>774559</v>
      </c>
      <c r="AK104" s="2" t="s">
        <v>236</v>
      </c>
    </row>
    <row r="105" spans="1:37" ht="15" customHeight="1">
      <c r="A105" s="19" t="s">
        <v>429</v>
      </c>
      <c r="B105" s="17">
        <v>0.46319195268925512</v>
      </c>
      <c r="C105" s="17">
        <v>0.58487358633329389</v>
      </c>
      <c r="D105" s="17">
        <v>0.52933685313942336</v>
      </c>
      <c r="E105" s="17">
        <v>0.13416712806785958</v>
      </c>
      <c r="F105" s="17">
        <v>4.4610131668771853</v>
      </c>
      <c r="G105" s="17">
        <v>5.1285393258426968</v>
      </c>
      <c r="H105" s="17">
        <v>8.0690510168717006E-2</v>
      </c>
      <c r="I105" s="4">
        <v>43908071</v>
      </c>
      <c r="J105" s="4">
        <v>50618620</v>
      </c>
      <c r="K105" s="4">
        <v>95626480</v>
      </c>
      <c r="L105" s="4">
        <v>327264000000000</v>
      </c>
      <c r="M105" s="4">
        <v>53400000000000</v>
      </c>
      <c r="N105" s="4">
        <v>17510758</v>
      </c>
      <c r="O105" s="1" t="s">
        <v>486</v>
      </c>
      <c r="P105" s="4">
        <v>26407099119855</v>
      </c>
      <c r="Q105" s="4">
        <v>974070</v>
      </c>
      <c r="R105" s="4">
        <v>60852091</v>
      </c>
      <c r="S105" s="4">
        <v>0</v>
      </c>
      <c r="T105" s="4">
        <v>3281512</v>
      </c>
      <c r="U105" s="4">
        <v>0</v>
      </c>
      <c r="V105" s="4">
        <v>10623933</v>
      </c>
      <c r="W105" s="16">
        <v>75731606</v>
      </c>
      <c r="X105" s="16">
        <v>44293416</v>
      </c>
      <c r="Y105" s="4">
        <v>34352296</v>
      </c>
      <c r="Z105" s="4">
        <v>0</v>
      </c>
      <c r="AA105" s="4">
        <v>266089</v>
      </c>
      <c r="AB105" s="4">
        <v>5893510</v>
      </c>
      <c r="AC105" s="4">
        <v>12608</v>
      </c>
      <c r="AD105" s="4">
        <v>3768913</v>
      </c>
      <c r="AE105" s="3" t="s">
        <v>22</v>
      </c>
      <c r="AF105" s="3" t="s">
        <v>27</v>
      </c>
      <c r="AG105" s="3" t="s">
        <v>24</v>
      </c>
      <c r="AH105" s="4">
        <v>95626480</v>
      </c>
      <c r="AI105" s="4">
        <v>50618620</v>
      </c>
      <c r="AJ105" s="4">
        <v>43908071</v>
      </c>
      <c r="AK105" s="2" t="s">
        <v>430</v>
      </c>
    </row>
    <row r="106" spans="1:37" ht="15" customHeight="1">
      <c r="A106" s="19" t="s">
        <v>447</v>
      </c>
      <c r="B106" s="17">
        <v>0.46393726634448801</v>
      </c>
      <c r="C106" s="17">
        <v>0.59214357877221135</v>
      </c>
      <c r="D106" s="17">
        <v>0.72747643316797583</v>
      </c>
      <c r="E106" s="17">
        <v>8.6447234475738044E-2</v>
      </c>
      <c r="F106" s="17">
        <v>1.6315469717623154</v>
      </c>
      <c r="G106" s="17">
        <v>5.0558112773302648</v>
      </c>
      <c r="H106" s="17">
        <v>0.69823959297354721</v>
      </c>
      <c r="I106" s="4">
        <v>292974</v>
      </c>
      <c r="J106" s="4">
        <v>1124931</v>
      </c>
      <c r="K106" s="4">
        <v>1546347</v>
      </c>
      <c r="L106" s="4">
        <v>3389050000000</v>
      </c>
      <c r="M106" s="4">
        <v>559636000000</v>
      </c>
      <c r="N106" s="4">
        <v>587619</v>
      </c>
      <c r="O106" s="1" t="s">
        <v>485</v>
      </c>
      <c r="P106" s="4">
        <v>2366368892567</v>
      </c>
      <c r="Q106" s="4">
        <v>38751</v>
      </c>
      <c r="R106" s="4">
        <v>80634</v>
      </c>
      <c r="S106" s="4">
        <v>0</v>
      </c>
      <c r="T106" s="4">
        <v>0</v>
      </c>
      <c r="U106" s="4">
        <v>85349</v>
      </c>
      <c r="V106" s="4">
        <v>1006810</v>
      </c>
      <c r="W106" s="16">
        <v>1211544</v>
      </c>
      <c r="X106" s="16">
        <v>717408</v>
      </c>
      <c r="Y106" s="4">
        <v>659814</v>
      </c>
      <c r="Z106" s="4">
        <v>0</v>
      </c>
      <c r="AA106" s="4">
        <v>10569</v>
      </c>
      <c r="AB106" s="4">
        <v>47025</v>
      </c>
      <c r="AC106" s="4">
        <v>0</v>
      </c>
      <c r="AD106" s="4">
        <v>0</v>
      </c>
      <c r="AE106" s="3" t="s">
        <v>22</v>
      </c>
      <c r="AF106" s="3" t="s">
        <v>449</v>
      </c>
      <c r="AG106" s="3" t="s">
        <v>24</v>
      </c>
      <c r="AH106" s="4">
        <v>1546347</v>
      </c>
      <c r="AI106" s="4">
        <v>1124931</v>
      </c>
      <c r="AJ106" s="4">
        <v>292974</v>
      </c>
      <c r="AK106" s="2" t="s">
        <v>448</v>
      </c>
    </row>
    <row r="107" spans="1:37" ht="15" customHeight="1">
      <c r="A107" s="19" t="s">
        <v>280</v>
      </c>
      <c r="B107" s="17">
        <v>0.49175269181511072</v>
      </c>
      <c r="C107" s="17">
        <v>0.72595900908706967</v>
      </c>
      <c r="D107" s="17">
        <v>0.46672749229253097</v>
      </c>
      <c r="E107" s="17">
        <v>0.26947154471544715</v>
      </c>
      <c r="F107" s="17">
        <v>0.56749854008968803</v>
      </c>
      <c r="G107" s="17">
        <v>0.46530652269136602</v>
      </c>
      <c r="H107" s="17">
        <v>7.9757105013550139E-4</v>
      </c>
      <c r="I107" s="4">
        <v>636384</v>
      </c>
      <c r="J107" s="4">
        <v>663988</v>
      </c>
      <c r="K107" s="4">
        <v>1422646</v>
      </c>
      <c r="L107" s="4">
        <v>2361600000000</v>
      </c>
      <c r="M107" s="4">
        <v>1611676440000</v>
      </c>
      <c r="N107" s="4">
        <v>907590</v>
      </c>
      <c r="O107" s="1" t="s">
        <v>485</v>
      </c>
      <c r="P107" s="4">
        <v>1883543792</v>
      </c>
      <c r="Q107" s="4">
        <v>146699</v>
      </c>
      <c r="R107" s="4">
        <v>269272</v>
      </c>
      <c r="S107" s="4">
        <v>0</v>
      </c>
      <c r="T107" s="4">
        <v>64763</v>
      </c>
      <c r="U107" s="4">
        <v>0</v>
      </c>
      <c r="V107" s="4">
        <v>482943</v>
      </c>
      <c r="W107" s="16">
        <v>963677</v>
      </c>
      <c r="X107" s="16">
        <v>699590</v>
      </c>
      <c r="Y107" s="4">
        <v>107162</v>
      </c>
      <c r="Z107" s="4">
        <v>0</v>
      </c>
      <c r="AA107" s="4">
        <v>53215</v>
      </c>
      <c r="AB107" s="4">
        <v>125551</v>
      </c>
      <c r="AC107" s="4">
        <v>0</v>
      </c>
      <c r="AD107" s="4">
        <v>413662</v>
      </c>
      <c r="AE107" s="3" t="s">
        <v>22</v>
      </c>
      <c r="AF107" s="3" t="s">
        <v>53</v>
      </c>
      <c r="AG107" s="3" t="s">
        <v>24</v>
      </c>
      <c r="AH107" s="4">
        <v>1422646</v>
      </c>
      <c r="AI107" s="4">
        <v>663988</v>
      </c>
      <c r="AJ107" s="4">
        <v>636384</v>
      </c>
      <c r="AK107" s="2" t="s">
        <v>281</v>
      </c>
    </row>
    <row r="108" spans="1:37" ht="15" customHeight="1">
      <c r="A108" s="19" t="s">
        <v>251</v>
      </c>
      <c r="B108" s="17">
        <v>0.49465901195592588</v>
      </c>
      <c r="C108" s="17">
        <v>0.66587221955090348</v>
      </c>
      <c r="D108" s="17">
        <v>0.70669009467903998</v>
      </c>
      <c r="E108" s="17">
        <v>0.10924544612534733</v>
      </c>
      <c r="F108" s="17">
        <v>0.51538632424077446</v>
      </c>
      <c r="G108" s="17">
        <v>1.432229481114365</v>
      </c>
      <c r="H108" s="17">
        <v>0.71819690188947205</v>
      </c>
      <c r="I108" s="4">
        <v>176923</v>
      </c>
      <c r="J108" s="4">
        <v>684529</v>
      </c>
      <c r="K108" s="4">
        <v>968641</v>
      </c>
      <c r="L108" s="4">
        <v>1619500000000</v>
      </c>
      <c r="M108" s="4">
        <v>665850000000</v>
      </c>
      <c r="N108" s="4">
        <v>639204</v>
      </c>
      <c r="O108" s="1" t="s">
        <v>485</v>
      </c>
      <c r="P108" s="4">
        <v>1163119882610</v>
      </c>
      <c r="Q108" s="4">
        <v>61725</v>
      </c>
      <c r="R108" s="4">
        <v>277671</v>
      </c>
      <c r="S108" s="4">
        <v>0</v>
      </c>
      <c r="T108" s="4">
        <v>0</v>
      </c>
      <c r="U108" s="4">
        <v>22253</v>
      </c>
      <c r="V108" s="4">
        <v>357929</v>
      </c>
      <c r="W108" s="16">
        <v>719578</v>
      </c>
      <c r="X108" s="16">
        <v>479147</v>
      </c>
      <c r="Y108" s="4">
        <v>216449</v>
      </c>
      <c r="Z108" s="4">
        <v>0</v>
      </c>
      <c r="AA108" s="4">
        <v>51759</v>
      </c>
      <c r="AB108" s="4">
        <v>142111</v>
      </c>
      <c r="AC108" s="4">
        <v>4426</v>
      </c>
      <c r="AD108" s="4">
        <v>64402</v>
      </c>
      <c r="AE108" s="3" t="s">
        <v>22</v>
      </c>
      <c r="AF108" s="3" t="s">
        <v>253</v>
      </c>
      <c r="AG108" s="3" t="s">
        <v>24</v>
      </c>
      <c r="AH108" s="4">
        <v>968641</v>
      </c>
      <c r="AI108" s="4">
        <v>684529</v>
      </c>
      <c r="AJ108" s="4">
        <v>176923</v>
      </c>
      <c r="AK108" s="2" t="s">
        <v>252</v>
      </c>
    </row>
    <row r="109" spans="1:37" ht="15" customHeight="1">
      <c r="A109" s="19" t="s">
        <v>408</v>
      </c>
      <c r="B109" s="17">
        <v>0.50071276257348518</v>
      </c>
      <c r="C109" s="17">
        <v>0.58856535691400103</v>
      </c>
      <c r="D109" s="17">
        <v>0.78313382050378555</v>
      </c>
      <c r="E109" s="17">
        <v>6.6689495569502821E-2</v>
      </c>
      <c r="F109" s="17">
        <v>0.89399835893815793</v>
      </c>
      <c r="G109" s="17">
        <v>2.7616724035087721</v>
      </c>
      <c r="H109" s="17">
        <v>0.63067117224693547</v>
      </c>
      <c r="I109" s="4">
        <v>285985</v>
      </c>
      <c r="J109" s="4">
        <v>1462410</v>
      </c>
      <c r="K109" s="4">
        <v>1867382</v>
      </c>
      <c r="L109" s="4">
        <v>4288306540000</v>
      </c>
      <c r="M109" s="4">
        <v>1140000000000</v>
      </c>
      <c r="N109" s="4">
        <v>985947</v>
      </c>
      <c r="O109" s="1" t="s">
        <v>484</v>
      </c>
      <c r="P109" s="4">
        <v>2704511312536</v>
      </c>
      <c r="Q109" s="4">
        <v>86143</v>
      </c>
      <c r="R109" s="4">
        <v>444109</v>
      </c>
      <c r="S109" s="4">
        <v>0</v>
      </c>
      <c r="T109" s="4">
        <v>0</v>
      </c>
      <c r="U109" s="4">
        <v>18168</v>
      </c>
      <c r="V109" s="4">
        <v>1040226</v>
      </c>
      <c r="W109" s="16">
        <v>1588646</v>
      </c>
      <c r="X109" s="16">
        <v>935022</v>
      </c>
      <c r="Y109" s="4">
        <v>678162</v>
      </c>
      <c r="Z109" s="4">
        <v>0</v>
      </c>
      <c r="AA109" s="4">
        <v>5993</v>
      </c>
      <c r="AB109" s="4">
        <v>118436</v>
      </c>
      <c r="AC109" s="4">
        <v>0</v>
      </c>
      <c r="AD109" s="4">
        <v>132431</v>
      </c>
      <c r="AE109" s="3" t="s">
        <v>410</v>
      </c>
      <c r="AF109" s="3" t="s">
        <v>411</v>
      </c>
      <c r="AG109" s="3" t="s">
        <v>24</v>
      </c>
      <c r="AH109" s="4">
        <v>1867382</v>
      </c>
      <c r="AI109" s="4">
        <v>1462410</v>
      </c>
      <c r="AJ109" s="4">
        <v>285985</v>
      </c>
      <c r="AK109" s="2" t="s">
        <v>409</v>
      </c>
    </row>
    <row r="110" spans="1:37" ht="15" customHeight="1">
      <c r="A110" s="19" t="s">
        <v>400</v>
      </c>
      <c r="B110" s="17">
        <v>0.5115883933327372</v>
      </c>
      <c r="C110" s="17">
        <v>0.83643833990922301</v>
      </c>
      <c r="D110" s="17">
        <v>0.84249492282828597</v>
      </c>
      <c r="E110" s="17">
        <v>7.0960532572515458E-2</v>
      </c>
      <c r="F110" s="17">
        <v>0.67013750223217905</v>
      </c>
      <c r="G110" s="17">
        <v>4.3208433734939762</v>
      </c>
      <c r="H110" s="17">
        <v>0.56032063972352419</v>
      </c>
      <c r="I110" s="4">
        <v>313383</v>
      </c>
      <c r="J110" s="4">
        <v>1300123</v>
      </c>
      <c r="K110" s="4">
        <v>1543182</v>
      </c>
      <c r="L110" s="4">
        <v>4416300000000</v>
      </c>
      <c r="M110" s="4">
        <v>830000000000</v>
      </c>
      <c r="N110" s="4">
        <v>923985</v>
      </c>
      <c r="O110" s="1" t="s">
        <v>486</v>
      </c>
      <c r="P110" s="4">
        <v>2474544041211</v>
      </c>
      <c r="Q110" s="4">
        <v>8532</v>
      </c>
      <c r="R110" s="4">
        <v>212909</v>
      </c>
      <c r="S110" s="4">
        <v>0</v>
      </c>
      <c r="T110" s="4">
        <v>0</v>
      </c>
      <c r="U110" s="4">
        <v>26115</v>
      </c>
      <c r="V110" s="4">
        <v>696296</v>
      </c>
      <c r="W110" s="16">
        <v>943852</v>
      </c>
      <c r="X110" s="16">
        <v>789474</v>
      </c>
      <c r="Y110" s="4">
        <v>250918</v>
      </c>
      <c r="Z110" s="4">
        <v>0</v>
      </c>
      <c r="AA110" s="4">
        <v>613</v>
      </c>
      <c r="AB110" s="4">
        <v>98324</v>
      </c>
      <c r="AC110" s="4">
        <v>421514</v>
      </c>
      <c r="AD110" s="4">
        <v>18105</v>
      </c>
      <c r="AE110" s="3" t="s">
        <v>22</v>
      </c>
      <c r="AF110" s="3" t="s">
        <v>53</v>
      </c>
      <c r="AG110" s="3" t="s">
        <v>24</v>
      </c>
      <c r="AH110" s="4">
        <v>1543182</v>
      </c>
      <c r="AI110" s="4">
        <v>1300123</v>
      </c>
      <c r="AJ110" s="4">
        <v>313383</v>
      </c>
      <c r="AK110" s="2" t="s">
        <v>401</v>
      </c>
    </row>
    <row r="111" spans="1:37" ht="15" customHeight="1">
      <c r="A111" s="19" t="s">
        <v>389</v>
      </c>
      <c r="B111" s="17">
        <v>0.52483113165705286</v>
      </c>
      <c r="C111" s="17">
        <v>0.47749358691419663</v>
      </c>
      <c r="D111" s="17">
        <v>0.74575204648429594</v>
      </c>
      <c r="E111" s="17">
        <v>0.10200066832155814</v>
      </c>
      <c r="F111" s="17">
        <v>0.75794624497814356</v>
      </c>
      <c r="G111" s="17">
        <v>2.2427244582043344</v>
      </c>
      <c r="H111" s="17">
        <v>0.51262675523486734</v>
      </c>
      <c r="I111" s="4">
        <v>213671</v>
      </c>
      <c r="J111" s="4">
        <v>1200537</v>
      </c>
      <c r="K111" s="4">
        <v>1609834</v>
      </c>
      <c r="L111" s="4">
        <v>2094800000000</v>
      </c>
      <c r="M111" s="4">
        <v>646000000000</v>
      </c>
      <c r="N111" s="4">
        <v>915747</v>
      </c>
      <c r="O111" s="1" t="s">
        <v>486</v>
      </c>
      <c r="P111" s="4">
        <v>1073850526866</v>
      </c>
      <c r="Q111" s="4">
        <v>88957</v>
      </c>
      <c r="R111" s="4">
        <v>976240</v>
      </c>
      <c r="S111" s="4">
        <v>0</v>
      </c>
      <c r="T111" s="4">
        <v>0</v>
      </c>
      <c r="U111" s="4">
        <v>48919</v>
      </c>
      <c r="V111" s="4">
        <v>655313</v>
      </c>
      <c r="W111" s="16">
        <v>1769429</v>
      </c>
      <c r="X111" s="16">
        <v>844891</v>
      </c>
      <c r="Y111" s="4">
        <v>495476</v>
      </c>
      <c r="Z111" s="4">
        <v>0</v>
      </c>
      <c r="AA111" s="4">
        <v>2554</v>
      </c>
      <c r="AB111" s="4">
        <v>346861</v>
      </c>
      <c r="AC111" s="4">
        <v>0</v>
      </c>
      <c r="AD111" s="4">
        <v>0</v>
      </c>
      <c r="AE111" s="3" t="s">
        <v>22</v>
      </c>
      <c r="AF111" s="3" t="s">
        <v>391</v>
      </c>
      <c r="AG111" s="3" t="s">
        <v>24</v>
      </c>
      <c r="AH111" s="4">
        <v>1609834</v>
      </c>
      <c r="AI111" s="4">
        <v>1200537</v>
      </c>
      <c r="AJ111" s="4">
        <v>213671</v>
      </c>
      <c r="AK111" s="2" t="s">
        <v>390</v>
      </c>
    </row>
    <row r="112" spans="1:37" ht="15" customHeight="1">
      <c r="A112" s="19" t="s">
        <v>286</v>
      </c>
      <c r="B112" s="17">
        <v>0.52596190683084854</v>
      </c>
      <c r="C112" s="17">
        <v>0.59279082174954201</v>
      </c>
      <c r="D112" s="17">
        <v>0.4600434184626811</v>
      </c>
      <c r="E112" s="17">
        <v>8.8475060022539076E-2</v>
      </c>
      <c r="F112" s="17">
        <v>0.70054071931581685</v>
      </c>
      <c r="G112" s="17">
        <v>1.2707890015437895</v>
      </c>
      <c r="H112" s="17">
        <v>3.8992944209356166E-2</v>
      </c>
      <c r="I112" s="4">
        <v>963033.33333333337</v>
      </c>
      <c r="J112" s="4">
        <v>1253668</v>
      </c>
      <c r="K112" s="4">
        <v>2725108</v>
      </c>
      <c r="L112" s="4">
        <v>10884800000000</v>
      </c>
      <c r="M112" s="4">
        <v>4793400000000</v>
      </c>
      <c r="N112" s="4">
        <v>1602495</v>
      </c>
      <c r="O112" s="1" t="s">
        <v>486</v>
      </c>
      <c r="P112" s="4">
        <v>424430399130</v>
      </c>
      <c r="Q112" s="4">
        <v>365519</v>
      </c>
      <c r="R112" s="4">
        <v>1459107</v>
      </c>
      <c r="S112" s="4">
        <v>17956</v>
      </c>
      <c r="T112" s="4">
        <v>0</v>
      </c>
      <c r="U112" s="4">
        <v>89001</v>
      </c>
      <c r="V112" s="4">
        <v>486307</v>
      </c>
      <c r="W112" s="16">
        <v>2417890</v>
      </c>
      <c r="X112" s="16">
        <v>1433303</v>
      </c>
      <c r="Y112" s="4">
        <v>74177</v>
      </c>
      <c r="Z112" s="4">
        <v>120169</v>
      </c>
      <c r="AA112" s="4">
        <v>112</v>
      </c>
      <c r="AB112" s="4">
        <v>1238845</v>
      </c>
      <c r="AC112" s="4">
        <v>0</v>
      </c>
      <c r="AD112" s="4">
        <v>0</v>
      </c>
      <c r="AE112" s="3" t="s">
        <v>22</v>
      </c>
      <c r="AF112" s="3" t="s">
        <v>33</v>
      </c>
      <c r="AG112" s="3" t="s">
        <v>34</v>
      </c>
      <c r="AH112" s="4">
        <v>2043831</v>
      </c>
      <c r="AI112" s="4">
        <v>940251</v>
      </c>
      <c r="AJ112" s="4">
        <v>722275</v>
      </c>
      <c r="AK112" s="2" t="s">
        <v>287</v>
      </c>
    </row>
    <row r="113" spans="1:37" ht="15" customHeight="1">
      <c r="A113" s="19" t="s">
        <v>396</v>
      </c>
      <c r="B113" s="17">
        <v>0.53093897690618441</v>
      </c>
      <c r="C113" s="17">
        <v>0.26583850437778767</v>
      </c>
      <c r="D113" s="17">
        <v>0.56115142321502565</v>
      </c>
      <c r="E113" s="17">
        <v>0.1032098498262181</v>
      </c>
      <c r="F113" s="17">
        <v>0.46265290118764502</v>
      </c>
      <c r="G113" s="17">
        <v>3.8478779208392941</v>
      </c>
      <c r="H113" s="17">
        <v>0.51367061375900058</v>
      </c>
      <c r="I113" s="4">
        <v>2098462.6666666665</v>
      </c>
      <c r="J113" s="4">
        <v>2049358.6666666665</v>
      </c>
      <c r="K113" s="4">
        <v>3652060</v>
      </c>
      <c r="L113" s="4">
        <v>20332000000000</v>
      </c>
      <c r="M113" s="4">
        <v>4194000000000</v>
      </c>
      <c r="N113" s="4">
        <v>2496874</v>
      </c>
      <c r="O113" s="1" t="s">
        <v>486</v>
      </c>
      <c r="P113" s="4">
        <v>10443950918948</v>
      </c>
      <c r="Q113" s="4">
        <v>166589</v>
      </c>
      <c r="R113" s="4">
        <v>2581513</v>
      </c>
      <c r="S113" s="4">
        <v>254226</v>
      </c>
      <c r="T113" s="4">
        <v>819100</v>
      </c>
      <c r="U113" s="4">
        <v>0</v>
      </c>
      <c r="V113" s="4">
        <v>3472553</v>
      </c>
      <c r="W113" s="16">
        <v>7293981</v>
      </c>
      <c r="X113" s="16">
        <v>1939021</v>
      </c>
      <c r="Y113" s="4">
        <v>726512</v>
      </c>
      <c r="Z113" s="4">
        <v>431087</v>
      </c>
      <c r="AA113" s="4">
        <v>1210</v>
      </c>
      <c r="AB113" s="4">
        <v>780212</v>
      </c>
      <c r="AC113" s="4">
        <v>0</v>
      </c>
      <c r="AD113" s="4">
        <v>0</v>
      </c>
      <c r="AE113" s="3" t="s">
        <v>22</v>
      </c>
      <c r="AF113" s="3" t="s">
        <v>33</v>
      </c>
      <c r="AG113" s="3" t="s">
        <v>34</v>
      </c>
      <c r="AH113" s="4">
        <v>2739045</v>
      </c>
      <c r="AI113" s="4">
        <v>1537019</v>
      </c>
      <c r="AJ113" s="4">
        <v>1573847</v>
      </c>
      <c r="AK113" s="2" t="s">
        <v>397</v>
      </c>
    </row>
    <row r="114" spans="1:37" ht="15" customHeight="1">
      <c r="A114" s="19" t="s">
        <v>86</v>
      </c>
      <c r="B114" s="17">
        <v>0.53672877858511636</v>
      </c>
      <c r="C114" s="17">
        <v>0.66726054787212707</v>
      </c>
      <c r="D114" s="17">
        <v>0.7618873607010731</v>
      </c>
      <c r="E114" s="17">
        <v>7.2401067287874474E-2</v>
      </c>
      <c r="F114" s="17">
        <v>1.601851926862661</v>
      </c>
      <c r="G114" s="17">
        <v>1.7712876427829698</v>
      </c>
      <c r="H114" s="17">
        <v>0.11769160988521699</v>
      </c>
      <c r="I114" s="4">
        <v>350579</v>
      </c>
      <c r="J114" s="4">
        <v>2691649</v>
      </c>
      <c r="K114" s="4">
        <v>3532870</v>
      </c>
      <c r="L114" s="4">
        <v>4842180000000</v>
      </c>
      <c r="M114" s="4">
        <v>1747267200000</v>
      </c>
      <c r="N114" s="4">
        <v>1357829</v>
      </c>
      <c r="O114" s="1" t="s">
        <v>486</v>
      </c>
      <c r="P114" s="4">
        <v>569883959554</v>
      </c>
      <c r="Q114" s="4">
        <v>186196</v>
      </c>
      <c r="R114" s="4">
        <v>1104275</v>
      </c>
      <c r="S114" s="4">
        <v>0</v>
      </c>
      <c r="T114" s="4">
        <v>0</v>
      </c>
      <c r="U114" s="4">
        <v>343594</v>
      </c>
      <c r="V114" s="4">
        <v>1207693</v>
      </c>
      <c r="W114" s="16">
        <v>2841758</v>
      </c>
      <c r="X114" s="16">
        <v>1896193</v>
      </c>
      <c r="Y114" s="4">
        <v>1442314</v>
      </c>
      <c r="Z114" s="4">
        <v>0</v>
      </c>
      <c r="AA114" s="4">
        <v>0</v>
      </c>
      <c r="AB114" s="4">
        <v>202805</v>
      </c>
      <c r="AC114" s="4">
        <v>0</v>
      </c>
      <c r="AD114" s="4">
        <v>251074</v>
      </c>
      <c r="AE114" s="3" t="s">
        <v>22</v>
      </c>
      <c r="AF114" s="3" t="s">
        <v>27</v>
      </c>
      <c r="AG114" s="3" t="s">
        <v>24</v>
      </c>
      <c r="AH114" s="4">
        <v>3532870</v>
      </c>
      <c r="AI114" s="4">
        <v>2691649</v>
      </c>
      <c r="AJ114" s="4">
        <v>350579</v>
      </c>
      <c r="AK114" s="2" t="s">
        <v>87</v>
      </c>
    </row>
    <row r="115" spans="1:37" ht="15" customHeight="1">
      <c r="A115" s="19" t="s">
        <v>192</v>
      </c>
      <c r="B115" s="17">
        <v>0.54808432302750665</v>
      </c>
      <c r="C115" s="17">
        <v>0.77519240203593553</v>
      </c>
      <c r="D115" s="17">
        <v>0.28219471833912035</v>
      </c>
      <c r="E115" s="17">
        <v>0.14484578188066979</v>
      </c>
      <c r="F115" s="17">
        <v>1.1853145886876775</v>
      </c>
      <c r="G115" s="17">
        <v>2.1187526485031283</v>
      </c>
      <c r="H115" s="17">
        <v>0.29644194925420614</v>
      </c>
      <c r="I115" s="4">
        <v>906119</v>
      </c>
      <c r="J115" s="4">
        <v>312411</v>
      </c>
      <c r="K115" s="4">
        <v>1107076</v>
      </c>
      <c r="L115" s="4">
        <v>6255750000000</v>
      </c>
      <c r="M115" s="4">
        <v>2005850000000</v>
      </c>
      <c r="N115" s="4">
        <v>506598</v>
      </c>
      <c r="O115" s="1" t="s">
        <v>486</v>
      </c>
      <c r="P115" s="4">
        <v>1854466724047</v>
      </c>
      <c r="Q115" s="4">
        <v>332974</v>
      </c>
      <c r="R115" s="4">
        <v>275621</v>
      </c>
      <c r="S115" s="4">
        <v>0</v>
      </c>
      <c r="T115" s="4">
        <v>63899</v>
      </c>
      <c r="U115" s="4">
        <v>0</v>
      </c>
      <c r="V115" s="4">
        <v>110242</v>
      </c>
      <c r="W115" s="16">
        <v>782736</v>
      </c>
      <c r="X115" s="16">
        <v>606771</v>
      </c>
      <c r="Y115" s="4">
        <v>220149</v>
      </c>
      <c r="Z115" s="4">
        <v>0</v>
      </c>
      <c r="AA115" s="4">
        <v>226755</v>
      </c>
      <c r="AB115" s="4">
        <v>0</v>
      </c>
      <c r="AC115" s="4">
        <v>0</v>
      </c>
      <c r="AD115" s="4">
        <v>159867</v>
      </c>
      <c r="AE115" s="3" t="s">
        <v>22</v>
      </c>
      <c r="AF115" s="3" t="s">
        <v>23</v>
      </c>
      <c r="AG115" s="3" t="s">
        <v>24</v>
      </c>
      <c r="AH115" s="4">
        <v>1107076</v>
      </c>
      <c r="AI115" s="4">
        <v>312411</v>
      </c>
      <c r="AJ115" s="4">
        <v>906119</v>
      </c>
      <c r="AK115" s="2" t="s">
        <v>193</v>
      </c>
    </row>
    <row r="116" spans="1:37" ht="15" customHeight="1">
      <c r="A116" s="19" t="s">
        <v>211</v>
      </c>
      <c r="B116" s="17">
        <v>0.54909626482169638</v>
      </c>
      <c r="C116" s="17">
        <v>0.30903331903543518</v>
      </c>
      <c r="D116" s="17">
        <v>0.6282179331680332</v>
      </c>
      <c r="E116" s="17">
        <v>0.13747608605475706</v>
      </c>
      <c r="F116" s="17">
        <v>-1.3881151415118103E-2</v>
      </c>
      <c r="G116" s="17">
        <v>0.3029016277423921</v>
      </c>
      <c r="H116" s="17">
        <v>6.9414016475754264E-2</v>
      </c>
      <c r="I116" s="4">
        <v>861024</v>
      </c>
      <c r="J116" s="4">
        <v>1672460</v>
      </c>
      <c r="K116" s="4">
        <v>2662229</v>
      </c>
      <c r="L116" s="5">
        <v>6263082000000</v>
      </c>
      <c r="M116" s="4">
        <v>4807026000000</v>
      </c>
      <c r="N116" s="4">
        <v>2699704</v>
      </c>
      <c r="O116" s="1" t="s">
        <v>485</v>
      </c>
      <c r="P116" s="4">
        <v>434745677137</v>
      </c>
      <c r="Q116" s="4">
        <v>47094</v>
      </c>
      <c r="R116" s="4">
        <v>4036771</v>
      </c>
      <c r="S116" s="4">
        <v>0</v>
      </c>
      <c r="T116" s="4">
        <v>0</v>
      </c>
      <c r="U116" s="4">
        <v>166197</v>
      </c>
      <c r="V116" s="4">
        <v>480237</v>
      </c>
      <c r="W116" s="16">
        <v>4730299</v>
      </c>
      <c r="X116" s="16">
        <v>1461820</v>
      </c>
      <c r="Y116" s="4">
        <v>321710</v>
      </c>
      <c r="Z116" s="4">
        <v>0</v>
      </c>
      <c r="AA116" s="4">
        <v>0</v>
      </c>
      <c r="AB116" s="4">
        <v>1117488</v>
      </c>
      <c r="AC116" s="4">
        <v>22622</v>
      </c>
      <c r="AD116" s="4">
        <v>0</v>
      </c>
      <c r="AE116" s="1" t="s">
        <v>22</v>
      </c>
      <c r="AF116" s="1" t="s">
        <v>53</v>
      </c>
      <c r="AG116" s="1" t="s">
        <v>24</v>
      </c>
      <c r="AH116" s="5">
        <v>2662229</v>
      </c>
      <c r="AI116" s="5">
        <v>1672460</v>
      </c>
      <c r="AJ116" s="5">
        <v>861024</v>
      </c>
      <c r="AK116" s="1" t="s">
        <v>212</v>
      </c>
    </row>
    <row r="117" spans="1:37" ht="15" customHeight="1">
      <c r="A117" s="19" t="s">
        <v>205</v>
      </c>
      <c r="B117" s="17">
        <v>0.55687787313316151</v>
      </c>
      <c r="C117" s="17">
        <v>0.31869980850209778</v>
      </c>
      <c r="D117" s="17">
        <v>0.43376235810240305</v>
      </c>
      <c r="E117" s="17">
        <v>0.10004691142191142</v>
      </c>
      <c r="F117" s="17">
        <v>2.1202261379894304E-2</v>
      </c>
      <c r="G117" s="17">
        <v>0.32631273851504761</v>
      </c>
      <c r="H117" s="17">
        <v>9.4506887526952216E-2</v>
      </c>
      <c r="I117" s="4">
        <v>686722</v>
      </c>
      <c r="J117" s="4">
        <v>970938</v>
      </c>
      <c r="K117" s="4">
        <v>2238410</v>
      </c>
      <c r="L117" s="4">
        <v>6864000000000</v>
      </c>
      <c r="M117" s="4">
        <v>5175250000000</v>
      </c>
      <c r="N117" s="4">
        <v>2191936</v>
      </c>
      <c r="O117" s="1" t="s">
        <v>485</v>
      </c>
      <c r="P117" s="4">
        <v>648695275985</v>
      </c>
      <c r="Q117" s="4">
        <v>76075</v>
      </c>
      <c r="R117" s="4">
        <v>2566636</v>
      </c>
      <c r="S117" s="4">
        <v>303116</v>
      </c>
      <c r="T117" s="4">
        <v>330580</v>
      </c>
      <c r="U117" s="4">
        <v>0</v>
      </c>
      <c r="V117" s="4">
        <v>634863</v>
      </c>
      <c r="W117" s="16">
        <v>3911270</v>
      </c>
      <c r="X117" s="16">
        <v>1246521</v>
      </c>
      <c r="Y117" s="4">
        <v>245945</v>
      </c>
      <c r="Z117" s="4">
        <v>366949</v>
      </c>
      <c r="AA117" s="4">
        <v>0</v>
      </c>
      <c r="AB117" s="4">
        <v>633627</v>
      </c>
      <c r="AC117" s="4">
        <v>0</v>
      </c>
      <c r="AD117" s="4">
        <v>0</v>
      </c>
      <c r="AE117" s="3" t="s">
        <v>22</v>
      </c>
      <c r="AF117" s="3" t="s">
        <v>53</v>
      </c>
      <c r="AG117" s="3" t="s">
        <v>24</v>
      </c>
      <c r="AH117" s="4">
        <v>2238410</v>
      </c>
      <c r="AI117" s="4">
        <v>970938</v>
      </c>
      <c r="AJ117" s="4">
        <v>686722</v>
      </c>
      <c r="AK117" s="2" t="s">
        <v>206</v>
      </c>
    </row>
    <row r="118" spans="1:37" ht="15" customHeight="1">
      <c r="A118" s="19" t="s">
        <v>135</v>
      </c>
      <c r="B118" s="17">
        <v>0.55806474713369025</v>
      </c>
      <c r="C118" s="17">
        <v>0.649588332639775</v>
      </c>
      <c r="D118" s="17">
        <v>0.50009149405058773</v>
      </c>
      <c r="E118" s="17">
        <v>6.9837388230401337E-2</v>
      </c>
      <c r="F118" s="17">
        <v>3.5098058230371092E-2</v>
      </c>
      <c r="G118" s="17">
        <v>0.81377681069319241</v>
      </c>
      <c r="H118" s="17">
        <v>0.14492899273904011</v>
      </c>
      <c r="I118" s="4">
        <v>5093694.666666667</v>
      </c>
      <c r="J118" s="4">
        <v>7830721.333333334</v>
      </c>
      <c r="K118" s="4">
        <v>15658577.333333334</v>
      </c>
      <c r="L118" s="4">
        <v>72936500000000</v>
      </c>
      <c r="M118" s="4">
        <v>40212500000000</v>
      </c>
      <c r="N118" s="4">
        <v>15127627</v>
      </c>
      <c r="O118" s="1" t="s">
        <v>486</v>
      </c>
      <c r="P118" s="4">
        <v>10570613478911</v>
      </c>
      <c r="Q118" s="4">
        <v>3588253</v>
      </c>
      <c r="R118" s="4">
        <v>5949271</v>
      </c>
      <c r="S118" s="4">
        <v>509818</v>
      </c>
      <c r="T118" s="4">
        <v>397847</v>
      </c>
      <c r="U118" s="4">
        <v>0</v>
      </c>
      <c r="V118" s="4">
        <v>3007177</v>
      </c>
      <c r="W118" s="16">
        <v>13452366</v>
      </c>
      <c r="X118" s="16">
        <v>8738500</v>
      </c>
      <c r="Y118" s="4">
        <v>436283</v>
      </c>
      <c r="Z118" s="4">
        <v>3525316</v>
      </c>
      <c r="AA118" s="4">
        <v>0</v>
      </c>
      <c r="AB118" s="4">
        <v>2131990</v>
      </c>
      <c r="AC118" s="4">
        <v>2644911</v>
      </c>
      <c r="AD118" s="4">
        <v>0</v>
      </c>
      <c r="AE118" s="3" t="s">
        <v>22</v>
      </c>
      <c r="AF118" s="3" t="s">
        <v>33</v>
      </c>
      <c r="AG118" s="3" t="s">
        <v>34</v>
      </c>
      <c r="AH118" s="4">
        <v>11743933</v>
      </c>
      <c r="AI118" s="4">
        <v>5873041</v>
      </c>
      <c r="AJ118" s="4">
        <v>3820271</v>
      </c>
      <c r="AK118" s="2" t="s">
        <v>136</v>
      </c>
    </row>
    <row r="119" spans="1:37" ht="15" customHeight="1">
      <c r="A119" s="19" t="s">
        <v>419</v>
      </c>
      <c r="B119" s="17">
        <v>0.56477892798598794</v>
      </c>
      <c r="C119" s="17">
        <v>0.35044650010519818</v>
      </c>
      <c r="D119" s="17">
        <v>0.52934752505632532</v>
      </c>
      <c r="E119" s="17">
        <v>0.12441235093779886</v>
      </c>
      <c r="F119" s="17">
        <v>0.26958197560217695</v>
      </c>
      <c r="G119" s="17">
        <v>0.92249894470240612</v>
      </c>
      <c r="H119" s="17">
        <v>0.13339054530478464</v>
      </c>
      <c r="I119" s="4">
        <v>407969</v>
      </c>
      <c r="J119" s="4">
        <v>707203</v>
      </c>
      <c r="K119" s="4">
        <v>1335990</v>
      </c>
      <c r="L119" s="4">
        <v>3279168000000</v>
      </c>
      <c r="M119" s="4">
        <v>1705680000000</v>
      </c>
      <c r="N119" s="4">
        <v>1052307</v>
      </c>
      <c r="O119" s="1" t="s">
        <v>486</v>
      </c>
      <c r="P119" s="4">
        <v>437410007666</v>
      </c>
      <c r="Q119" s="4">
        <v>16707</v>
      </c>
      <c r="R119" s="4">
        <v>1201401</v>
      </c>
      <c r="S119" s="4">
        <v>0</v>
      </c>
      <c r="T119" s="4">
        <v>0</v>
      </c>
      <c r="U119" s="4">
        <v>269044</v>
      </c>
      <c r="V119" s="4">
        <v>665927</v>
      </c>
      <c r="W119" s="16">
        <v>2153079</v>
      </c>
      <c r="X119" s="16">
        <v>754539</v>
      </c>
      <c r="Y119" s="4">
        <v>370432</v>
      </c>
      <c r="Z119" s="4">
        <v>0</v>
      </c>
      <c r="AA119" s="4">
        <v>0</v>
      </c>
      <c r="AB119" s="4">
        <v>370926</v>
      </c>
      <c r="AC119" s="4">
        <v>13181</v>
      </c>
      <c r="AD119" s="4">
        <v>0</v>
      </c>
      <c r="AE119" s="3" t="s">
        <v>22</v>
      </c>
      <c r="AF119" s="3" t="s">
        <v>124</v>
      </c>
      <c r="AG119" s="3" t="s">
        <v>24</v>
      </c>
      <c r="AH119" s="4">
        <v>1335990</v>
      </c>
      <c r="AI119" s="4">
        <v>707203</v>
      </c>
      <c r="AJ119" s="4">
        <v>407969</v>
      </c>
      <c r="AK119" s="2" t="s">
        <v>420</v>
      </c>
    </row>
    <row r="120" spans="1:37" ht="15" customHeight="1">
      <c r="A120" s="19" t="s">
        <v>207</v>
      </c>
      <c r="B120" s="17">
        <v>0.61665177953627637</v>
      </c>
      <c r="C120" s="17">
        <v>0.62980324233604812</v>
      </c>
      <c r="D120" s="17">
        <v>0.56092168301963619</v>
      </c>
      <c r="E120" s="17">
        <v>0.16867981580834393</v>
      </c>
      <c r="F120" s="17">
        <v>0.37001414267587701</v>
      </c>
      <c r="G120" s="17">
        <v>0.9890194865450046</v>
      </c>
      <c r="H120" s="17">
        <v>0.20417085210515856</v>
      </c>
      <c r="I120" s="4">
        <v>976226</v>
      </c>
      <c r="J120" s="4">
        <v>2452229</v>
      </c>
      <c r="K120" s="4">
        <v>4371785</v>
      </c>
      <c r="L120" s="4">
        <v>5787450000000</v>
      </c>
      <c r="M120" s="4">
        <v>2909700000000</v>
      </c>
      <c r="N120" s="4">
        <v>3191051</v>
      </c>
      <c r="O120" s="1" t="s">
        <v>486</v>
      </c>
      <c r="P120" s="4">
        <v>1181628598016</v>
      </c>
      <c r="Q120" s="4">
        <v>84699</v>
      </c>
      <c r="R120" s="4">
        <v>2269947</v>
      </c>
      <c r="S120" s="4">
        <v>0</v>
      </c>
      <c r="T120" s="4">
        <v>0</v>
      </c>
      <c r="U120" s="4">
        <v>528453</v>
      </c>
      <c r="V120" s="4">
        <v>1397395</v>
      </c>
      <c r="W120" s="16">
        <v>4280494</v>
      </c>
      <c r="X120" s="16">
        <v>2695869</v>
      </c>
      <c r="Y120" s="4">
        <v>909288</v>
      </c>
      <c r="Z120" s="4">
        <v>0</v>
      </c>
      <c r="AA120" s="4">
        <v>88057</v>
      </c>
      <c r="AB120" s="4">
        <v>1698524</v>
      </c>
      <c r="AC120" s="4">
        <v>0</v>
      </c>
      <c r="AD120" s="4">
        <v>0</v>
      </c>
      <c r="AE120" s="3" t="s">
        <v>22</v>
      </c>
      <c r="AF120" s="3" t="s">
        <v>81</v>
      </c>
      <c r="AG120" s="3" t="s">
        <v>24</v>
      </c>
      <c r="AH120" s="4">
        <v>4371785</v>
      </c>
      <c r="AI120" s="4">
        <v>2452229</v>
      </c>
      <c r="AJ120" s="4">
        <v>976226</v>
      </c>
      <c r="AK120" s="2" t="s">
        <v>208</v>
      </c>
    </row>
    <row r="121" spans="1:37" ht="15" customHeight="1">
      <c r="A121" s="19" t="s">
        <v>202</v>
      </c>
      <c r="B121" s="17">
        <v>0.63155648542209231</v>
      </c>
      <c r="C121" s="17">
        <v>0.52737164996351726</v>
      </c>
      <c r="D121" s="17">
        <v>0.51151265641872579</v>
      </c>
      <c r="E121" s="17">
        <v>0.13892124082845733</v>
      </c>
      <c r="F121" s="17">
        <v>0.35310169964975613</v>
      </c>
      <c r="G121" s="17">
        <v>1.3629875431250165</v>
      </c>
      <c r="H121" s="17">
        <v>9.7073730534039199E-2</v>
      </c>
      <c r="I121" s="4">
        <v>598306</v>
      </c>
      <c r="J121" s="4">
        <v>1288439</v>
      </c>
      <c r="K121" s="4">
        <v>2518880</v>
      </c>
      <c r="L121" s="4">
        <v>4306800000000</v>
      </c>
      <c r="M121" s="4">
        <v>1822608000000</v>
      </c>
      <c r="N121" s="4">
        <v>1861560</v>
      </c>
      <c r="O121" s="1" t="s">
        <v>486</v>
      </c>
      <c r="P121" s="4">
        <v>418077142664</v>
      </c>
      <c r="Q121" s="4">
        <v>35724</v>
      </c>
      <c r="R121" s="4">
        <v>1916573</v>
      </c>
      <c r="S121" s="4">
        <v>0</v>
      </c>
      <c r="T121" s="4">
        <v>0</v>
      </c>
      <c r="U121" s="4">
        <v>397016</v>
      </c>
      <c r="V121" s="4">
        <v>667184</v>
      </c>
      <c r="W121" s="16">
        <v>3016497</v>
      </c>
      <c r="X121" s="16">
        <v>1590815</v>
      </c>
      <c r="Y121" s="4">
        <v>447315</v>
      </c>
      <c r="Z121" s="4">
        <v>0</v>
      </c>
      <c r="AA121" s="4">
        <v>2000</v>
      </c>
      <c r="AB121" s="4">
        <v>1141500</v>
      </c>
      <c r="AC121" s="4">
        <v>0</v>
      </c>
      <c r="AD121" s="4">
        <v>0</v>
      </c>
      <c r="AE121" s="3" t="s">
        <v>22</v>
      </c>
      <c r="AF121" s="3" t="s">
        <v>204</v>
      </c>
      <c r="AG121" s="3" t="s">
        <v>24</v>
      </c>
      <c r="AH121" s="4">
        <v>2518880</v>
      </c>
      <c r="AI121" s="4">
        <v>1288439</v>
      </c>
      <c r="AJ121" s="4">
        <v>598306</v>
      </c>
      <c r="AK121" s="2" t="s">
        <v>203</v>
      </c>
    </row>
    <row r="122" spans="1:37" ht="15" customHeight="1">
      <c r="A122" s="19" t="s">
        <v>414</v>
      </c>
      <c r="B122" s="17">
        <v>0.64501464586624535</v>
      </c>
      <c r="C122" s="17">
        <v>0.61910044417862231</v>
      </c>
      <c r="D122" s="17">
        <v>0.89643123573810779</v>
      </c>
      <c r="E122" s="17">
        <v>2.7473139673696776E-2</v>
      </c>
      <c r="F122" s="17">
        <v>0.28305121605672046</v>
      </c>
      <c r="G122" s="17">
        <v>0.95226586102719035</v>
      </c>
      <c r="H122" s="17">
        <v>0.28559955946389881</v>
      </c>
      <c r="I122" s="4">
        <v>124272</v>
      </c>
      <c r="J122" s="4">
        <v>3268460</v>
      </c>
      <c r="K122" s="4">
        <v>3646080</v>
      </c>
      <c r="L122" s="4">
        <v>4523400000000</v>
      </c>
      <c r="M122" s="4">
        <v>2317000000000</v>
      </c>
      <c r="N122" s="4">
        <v>2841726</v>
      </c>
      <c r="O122" s="1" t="s">
        <v>484</v>
      </c>
      <c r="P122" s="4">
        <v>1291881047279</v>
      </c>
      <c r="Q122" s="4">
        <v>417629</v>
      </c>
      <c r="R122" s="4">
        <v>1219755</v>
      </c>
      <c r="S122" s="4">
        <v>37094</v>
      </c>
      <c r="T122" s="4">
        <v>1179254</v>
      </c>
      <c r="U122" s="4">
        <v>0</v>
      </c>
      <c r="V122" s="4">
        <v>944965</v>
      </c>
      <c r="W122" s="16">
        <v>3798697</v>
      </c>
      <c r="X122" s="16">
        <v>2351775</v>
      </c>
      <c r="Y122" s="4">
        <v>831549</v>
      </c>
      <c r="Z122" s="4">
        <v>154884</v>
      </c>
      <c r="AA122" s="4">
        <v>272064</v>
      </c>
      <c r="AB122" s="4">
        <v>874966</v>
      </c>
      <c r="AC122" s="4">
        <v>0</v>
      </c>
      <c r="AD122" s="4">
        <v>218312</v>
      </c>
      <c r="AE122" s="3" t="s">
        <v>71</v>
      </c>
      <c r="AF122" s="3" t="s">
        <v>245</v>
      </c>
      <c r="AG122" s="3" t="s">
        <v>73</v>
      </c>
      <c r="AH122" s="4">
        <v>911520</v>
      </c>
      <c r="AI122" s="4">
        <v>817115</v>
      </c>
      <c r="AJ122" s="4">
        <v>31068</v>
      </c>
      <c r="AK122" s="2" t="s">
        <v>415</v>
      </c>
    </row>
    <row r="123" spans="1:37" ht="15" customHeight="1">
      <c r="A123" s="19" t="s">
        <v>215</v>
      </c>
      <c r="B123" s="17">
        <v>0.6473762100789543</v>
      </c>
      <c r="C123" s="17">
        <v>0.65923195178792804</v>
      </c>
      <c r="D123" s="17">
        <v>0.36572524009979529</v>
      </c>
      <c r="E123" s="17">
        <v>2.4703015827259124E-2</v>
      </c>
      <c r="F123" s="17">
        <v>1.5993462478978833</v>
      </c>
      <c r="G123" s="17">
        <v>17.23754547557462</v>
      </c>
      <c r="H123" s="17">
        <v>4.7583134902846984E-2</v>
      </c>
      <c r="I123" s="4">
        <v>1439672</v>
      </c>
      <c r="J123" s="4">
        <v>2863200</v>
      </c>
      <c r="K123" s="4">
        <v>7828828</v>
      </c>
      <c r="L123" s="4">
        <v>58279200000000</v>
      </c>
      <c r="M123" s="4">
        <v>3195561600000</v>
      </c>
      <c r="N123" s="4">
        <v>3011845</v>
      </c>
      <c r="O123" s="1" t="s">
        <v>484</v>
      </c>
      <c r="P123" s="4">
        <v>2773107035630</v>
      </c>
      <c r="Q123" s="4">
        <v>270874</v>
      </c>
      <c r="R123" s="4">
        <v>2558948</v>
      </c>
      <c r="S123" s="4">
        <v>236224</v>
      </c>
      <c r="T123" s="4">
        <v>2484440</v>
      </c>
      <c r="U123" s="4">
        <v>0</v>
      </c>
      <c r="V123" s="4">
        <v>2137547</v>
      </c>
      <c r="W123" s="16">
        <v>7688033</v>
      </c>
      <c r="X123" s="16">
        <v>5068197</v>
      </c>
      <c r="Y123" s="4">
        <v>598160</v>
      </c>
      <c r="Z123" s="4">
        <v>482327</v>
      </c>
      <c r="AA123" s="4">
        <v>1243</v>
      </c>
      <c r="AB123" s="4">
        <v>3986467</v>
      </c>
      <c r="AC123" s="4">
        <v>0</v>
      </c>
      <c r="AD123" s="4">
        <v>0</v>
      </c>
      <c r="AE123" s="3" t="s">
        <v>71</v>
      </c>
      <c r="AF123" s="3" t="s">
        <v>72</v>
      </c>
      <c r="AG123" s="3" t="s">
        <v>73</v>
      </c>
      <c r="AH123" s="4">
        <v>1957207</v>
      </c>
      <c r="AI123" s="4">
        <v>715800</v>
      </c>
      <c r="AJ123" s="4">
        <v>359918</v>
      </c>
      <c r="AK123" s="2" t="s">
        <v>216</v>
      </c>
    </row>
    <row r="124" spans="1:37" ht="15" customHeight="1">
      <c r="A124" s="19" t="s">
        <v>77</v>
      </c>
      <c r="B124" s="17">
        <v>0.65060179563908782</v>
      </c>
      <c r="C124" s="17">
        <v>0.44627272431120679</v>
      </c>
      <c r="D124" s="17">
        <v>0.6016386328924076</v>
      </c>
      <c r="E124" s="17">
        <v>0.10144633730834753</v>
      </c>
      <c r="F124" s="17">
        <v>-2.8362242927402189E-2</v>
      </c>
      <c r="G124" s="17">
        <v>0.63775866077656362</v>
      </c>
      <c r="H124" s="17">
        <v>0.26833503247586599</v>
      </c>
      <c r="I124" s="4">
        <v>714588</v>
      </c>
      <c r="J124" s="4">
        <v>2774326</v>
      </c>
      <c r="K124" s="4">
        <v>4611283</v>
      </c>
      <c r="L124" s="4">
        <v>7044000000000</v>
      </c>
      <c r="M124" s="4">
        <v>4301000000000</v>
      </c>
      <c r="N124" s="4">
        <v>4745887</v>
      </c>
      <c r="O124" s="1" t="s">
        <v>486</v>
      </c>
      <c r="P124" s="4">
        <v>1890151968760</v>
      </c>
      <c r="Q124" s="4">
        <v>656132</v>
      </c>
      <c r="R124" s="4">
        <v>1032182</v>
      </c>
      <c r="S124" s="4">
        <v>328655</v>
      </c>
      <c r="T124" s="4">
        <v>571316</v>
      </c>
      <c r="U124" s="4">
        <v>0</v>
      </c>
      <c r="V124" s="4">
        <v>4134306</v>
      </c>
      <c r="W124" s="16">
        <v>6722591</v>
      </c>
      <c r="X124" s="16">
        <v>3000109</v>
      </c>
      <c r="Y124" s="4">
        <v>324736</v>
      </c>
      <c r="Z124" s="4">
        <v>303333</v>
      </c>
      <c r="AA124" s="4">
        <v>937476</v>
      </c>
      <c r="AB124" s="4">
        <v>1434564</v>
      </c>
      <c r="AC124" s="4">
        <v>0</v>
      </c>
      <c r="AD124" s="4">
        <v>0</v>
      </c>
      <c r="AE124" s="3" t="s">
        <v>22</v>
      </c>
      <c r="AF124" s="3" t="s">
        <v>27</v>
      </c>
      <c r="AG124" s="3" t="s">
        <v>24</v>
      </c>
      <c r="AH124" s="4">
        <v>4611283</v>
      </c>
      <c r="AI124" s="4">
        <v>2774326</v>
      </c>
      <c r="AJ124" s="4">
        <v>714588</v>
      </c>
      <c r="AK124" s="2" t="s">
        <v>78</v>
      </c>
    </row>
  </sheetData>
  <sortState ref="A2:AK202">
    <sortCondition ref="B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7"/>
  <sheetViews>
    <sheetView rightToLeft="1" workbookViewId="0">
      <pane ySplit="1" topLeftCell="A83" activePane="bottomLeft" state="frozen"/>
      <selection pane="bottomLeft" sqref="A1:XFD1048576"/>
    </sheetView>
  </sheetViews>
  <sheetFormatPr defaultRowHeight="15"/>
  <cols>
    <col min="1" max="1" width="28.42578125" style="19" customWidth="1"/>
    <col min="2" max="2" width="15" style="1" customWidth="1"/>
    <col min="3" max="3" width="13.7109375" style="1" customWidth="1"/>
    <col min="4" max="4" width="21" style="1" customWidth="1"/>
    <col min="5" max="7" width="15" style="1" customWidth="1"/>
    <col min="8" max="8" width="17.5703125" style="1" customWidth="1"/>
    <col min="9" max="11" width="11.140625" style="4" customWidth="1"/>
    <col min="12" max="12" width="16.7109375" style="4" customWidth="1"/>
    <col min="13" max="13" width="16.42578125" style="4" customWidth="1"/>
    <col min="14" max="14" width="14.28515625" style="4" bestFit="1" customWidth="1"/>
    <col min="15" max="15" width="9.85546875" style="1" customWidth="1"/>
    <col min="16" max="16" width="16" style="4" customWidth="1"/>
    <col min="17" max="22" width="12.85546875" style="4" bestFit="1" customWidth="1"/>
    <col min="23" max="23" width="18.5703125" style="4" customWidth="1"/>
    <col min="24" max="24" width="13.5703125" style="4" customWidth="1"/>
    <col min="25" max="30" width="12.85546875" style="4" bestFit="1" customWidth="1"/>
    <col min="31" max="32" width="10.7109375" style="3" bestFit="1" customWidth="1"/>
    <col min="33" max="33" width="6.140625" style="3" customWidth="1"/>
    <col min="34" max="34" width="11.140625" style="4" customWidth="1"/>
    <col min="35" max="35" width="12.7109375" style="4" customWidth="1"/>
    <col min="36" max="36" width="11.140625" style="4" customWidth="1"/>
    <col min="37" max="37" width="5.5703125" style="2" customWidth="1"/>
  </cols>
  <sheetData>
    <row r="1" spans="1:37" s="1" customFormat="1" ht="54.95" customHeight="1">
      <c r="A1" s="18" t="s">
        <v>0</v>
      </c>
      <c r="B1" s="9" t="s">
        <v>504</v>
      </c>
      <c r="C1" s="8" t="s">
        <v>503</v>
      </c>
      <c r="D1" s="7" t="s">
        <v>502</v>
      </c>
      <c r="E1" s="10" t="s">
        <v>505</v>
      </c>
      <c r="F1" s="11" t="s">
        <v>506</v>
      </c>
      <c r="G1" s="12" t="s">
        <v>507</v>
      </c>
      <c r="H1" s="13" t="s">
        <v>508</v>
      </c>
      <c r="I1" s="6" t="s">
        <v>501</v>
      </c>
      <c r="J1" s="6" t="s">
        <v>500</v>
      </c>
      <c r="K1" s="6" t="s">
        <v>499</v>
      </c>
      <c r="L1" s="6" t="s">
        <v>4</v>
      </c>
      <c r="M1" s="4" t="s">
        <v>496</v>
      </c>
      <c r="N1" s="4" t="s">
        <v>495</v>
      </c>
      <c r="O1" s="1" t="s">
        <v>1</v>
      </c>
      <c r="P1" s="4" t="s">
        <v>497</v>
      </c>
      <c r="Q1" s="6" t="s">
        <v>8</v>
      </c>
      <c r="R1" s="4" t="s">
        <v>9</v>
      </c>
      <c r="S1" s="4" t="s">
        <v>10</v>
      </c>
      <c r="T1" s="4" t="s">
        <v>12</v>
      </c>
      <c r="U1" s="4" t="s">
        <v>13</v>
      </c>
      <c r="V1" s="6" t="s">
        <v>11</v>
      </c>
      <c r="W1" s="14" t="s">
        <v>509</v>
      </c>
      <c r="X1" s="15" t="s">
        <v>510</v>
      </c>
      <c r="Y1" s="4" t="s">
        <v>14</v>
      </c>
      <c r="Z1" s="4" t="s">
        <v>15</v>
      </c>
      <c r="AA1" s="4" t="s">
        <v>16</v>
      </c>
      <c r="AB1" s="4" t="s">
        <v>17</v>
      </c>
      <c r="AC1" s="4" t="s">
        <v>18</v>
      </c>
      <c r="AD1" s="4" t="s">
        <v>19</v>
      </c>
      <c r="AE1" s="3" t="s">
        <v>1</v>
      </c>
      <c r="AF1" s="3" t="s">
        <v>2</v>
      </c>
      <c r="AG1" s="3" t="s">
        <v>3</v>
      </c>
      <c r="AH1" s="4" t="s">
        <v>5</v>
      </c>
      <c r="AI1" s="4" t="s">
        <v>6</v>
      </c>
      <c r="AJ1" s="4" t="s">
        <v>7</v>
      </c>
      <c r="AK1" s="2" t="s">
        <v>498</v>
      </c>
    </row>
    <row r="2" spans="1:37" ht="15" customHeight="1">
      <c r="A2" s="19" t="s">
        <v>192</v>
      </c>
      <c r="B2" s="17">
        <v>0.28219471833912035</v>
      </c>
      <c r="C2" s="17">
        <v>0.54808432302750665</v>
      </c>
      <c r="D2" s="17">
        <v>0.77519240203593553</v>
      </c>
      <c r="E2" s="17">
        <v>0.14484578188066979</v>
      </c>
      <c r="F2" s="17">
        <v>1.1853145886876775</v>
      </c>
      <c r="G2" s="17">
        <v>2.1187526485031283</v>
      </c>
      <c r="H2" s="17">
        <v>0.29644194925420614</v>
      </c>
      <c r="I2" s="4">
        <v>906119</v>
      </c>
      <c r="J2" s="4">
        <v>312411</v>
      </c>
      <c r="K2" s="4">
        <v>1107076</v>
      </c>
      <c r="L2" s="4">
        <v>6255750000000</v>
      </c>
      <c r="M2" s="4">
        <v>2005850000000</v>
      </c>
      <c r="N2" s="4">
        <v>506598</v>
      </c>
      <c r="O2" s="1" t="s">
        <v>486</v>
      </c>
      <c r="P2" s="4">
        <v>1854466724047</v>
      </c>
      <c r="Q2" s="4">
        <v>332974</v>
      </c>
      <c r="R2" s="4">
        <v>275621</v>
      </c>
      <c r="S2" s="4">
        <v>0</v>
      </c>
      <c r="T2" s="4">
        <v>63899</v>
      </c>
      <c r="U2" s="4">
        <v>0</v>
      </c>
      <c r="V2" s="4">
        <v>110242</v>
      </c>
      <c r="W2" s="16">
        <v>782736</v>
      </c>
      <c r="X2" s="16">
        <v>606771</v>
      </c>
      <c r="Y2" s="4">
        <v>220149</v>
      </c>
      <c r="Z2" s="4">
        <v>0</v>
      </c>
      <c r="AA2" s="4">
        <v>226755</v>
      </c>
      <c r="AB2" s="4">
        <v>0</v>
      </c>
      <c r="AC2" s="4">
        <v>0</v>
      </c>
      <c r="AD2" s="4">
        <v>159867</v>
      </c>
      <c r="AE2" s="3" t="s">
        <v>22</v>
      </c>
      <c r="AF2" s="3" t="s">
        <v>23</v>
      </c>
      <c r="AG2" s="3" t="s">
        <v>24</v>
      </c>
      <c r="AH2" s="4">
        <v>1107076</v>
      </c>
      <c r="AI2" s="4">
        <v>312411</v>
      </c>
      <c r="AJ2" s="4">
        <v>906119</v>
      </c>
      <c r="AK2" s="2" t="s">
        <v>193</v>
      </c>
    </row>
    <row r="3" spans="1:37" ht="15" customHeight="1">
      <c r="A3" s="19" t="s">
        <v>183</v>
      </c>
      <c r="B3" s="17">
        <v>0.30632431407600008</v>
      </c>
      <c r="C3" s="17">
        <v>3.9958289320440939E-2</v>
      </c>
      <c r="D3" s="17">
        <v>2.7442540495092968E-2</v>
      </c>
      <c r="E3" s="17">
        <v>0.13433739387227758</v>
      </c>
      <c r="F3" s="17">
        <v>0.94747447041944466</v>
      </c>
      <c r="G3" s="17">
        <v>3.8936774193548387</v>
      </c>
      <c r="H3" s="17">
        <v>1.5251476951692771</v>
      </c>
      <c r="I3" s="4">
        <v>509488</v>
      </c>
      <c r="J3" s="4">
        <v>226196</v>
      </c>
      <c r="K3" s="4">
        <v>738420</v>
      </c>
      <c r="L3" s="4">
        <v>3792600000000</v>
      </c>
      <c r="M3" s="4">
        <v>775000000000</v>
      </c>
      <c r="N3" s="4">
        <v>379168</v>
      </c>
      <c r="O3" s="1" t="s">
        <v>484</v>
      </c>
      <c r="P3" s="4">
        <v>5784275148699</v>
      </c>
      <c r="Q3" s="4">
        <v>133960</v>
      </c>
      <c r="R3" s="4">
        <v>552820</v>
      </c>
      <c r="S3" s="4">
        <v>0</v>
      </c>
      <c r="T3" s="4">
        <v>0</v>
      </c>
      <c r="U3" s="4">
        <v>12749</v>
      </c>
      <c r="V3" s="4">
        <v>375663</v>
      </c>
      <c r="W3" s="16">
        <v>1075192</v>
      </c>
      <c r="X3" s="16">
        <v>29506</v>
      </c>
      <c r="Y3" s="4">
        <v>29506</v>
      </c>
      <c r="Z3" s="4">
        <v>0</v>
      </c>
      <c r="AA3" s="4">
        <v>0</v>
      </c>
      <c r="AB3" s="4">
        <v>0</v>
      </c>
      <c r="AC3" s="4">
        <v>0</v>
      </c>
      <c r="AD3" s="4">
        <v>0</v>
      </c>
      <c r="AE3" s="3" t="s">
        <v>71</v>
      </c>
      <c r="AF3" s="3" t="s">
        <v>72</v>
      </c>
      <c r="AG3" s="3" t="s">
        <v>73</v>
      </c>
      <c r="AH3" s="4">
        <v>184605</v>
      </c>
      <c r="AI3" s="4">
        <v>56549</v>
      </c>
      <c r="AJ3" s="4">
        <v>127372</v>
      </c>
      <c r="AK3" s="2" t="s">
        <v>184</v>
      </c>
    </row>
    <row r="4" spans="1:37" ht="15" customHeight="1">
      <c r="A4" s="19" t="s">
        <v>118</v>
      </c>
      <c r="B4" s="17">
        <v>0.32821308137739008</v>
      </c>
      <c r="C4" s="17">
        <v>0.32794017711770024</v>
      </c>
      <c r="D4" s="17">
        <v>0.35468115980974391</v>
      </c>
      <c r="E4" s="17">
        <v>0.24524378908880978</v>
      </c>
      <c r="F4" s="17">
        <v>1.8671306402808774</v>
      </c>
      <c r="G4" s="17">
        <v>3.543983910458202</v>
      </c>
      <c r="H4" s="17">
        <v>8.6089481288184361E-2</v>
      </c>
      <c r="I4" s="4">
        <v>25488187</v>
      </c>
      <c r="J4" s="4">
        <v>9722364</v>
      </c>
      <c r="K4" s="4">
        <v>29622110</v>
      </c>
      <c r="L4" s="4">
        <v>103930000000000</v>
      </c>
      <c r="M4" s="4">
        <v>22872000000000</v>
      </c>
      <c r="N4" s="4">
        <v>10331622</v>
      </c>
      <c r="O4" s="1" t="s">
        <v>486</v>
      </c>
      <c r="P4" s="4">
        <v>8947279790281</v>
      </c>
      <c r="Q4" s="4">
        <v>7059726</v>
      </c>
      <c r="R4" s="4">
        <v>15221995</v>
      </c>
      <c r="S4" s="4">
        <v>0</v>
      </c>
      <c r="T4" s="4">
        <v>0</v>
      </c>
      <c r="U4" s="4">
        <v>1187981</v>
      </c>
      <c r="V4" s="4">
        <v>3919066</v>
      </c>
      <c r="W4" s="16">
        <v>27388768</v>
      </c>
      <c r="X4" s="16">
        <v>9714280</v>
      </c>
      <c r="Y4" s="4">
        <v>8403783</v>
      </c>
      <c r="Z4" s="4">
        <v>0</v>
      </c>
      <c r="AA4" s="4">
        <v>0</v>
      </c>
      <c r="AB4" s="4">
        <v>885140</v>
      </c>
      <c r="AC4" s="4">
        <v>425357</v>
      </c>
      <c r="AD4" s="4">
        <v>0</v>
      </c>
      <c r="AE4" s="3" t="s">
        <v>22</v>
      </c>
      <c r="AF4" s="3" t="s">
        <v>53</v>
      </c>
      <c r="AG4" s="3" t="s">
        <v>24</v>
      </c>
      <c r="AH4" s="4">
        <v>29622110</v>
      </c>
      <c r="AI4" s="4">
        <v>9722364</v>
      </c>
      <c r="AJ4" s="4">
        <v>25488187</v>
      </c>
      <c r="AK4" s="2" t="s">
        <v>119</v>
      </c>
    </row>
    <row r="5" spans="1:37" ht="15" customHeight="1">
      <c r="A5" s="19" t="s">
        <v>333</v>
      </c>
      <c r="B5" s="17">
        <v>0.33524244923169927</v>
      </c>
      <c r="C5" s="17">
        <v>6.2996717842909847E-2</v>
      </c>
      <c r="D5" s="17">
        <v>7.4872825141525046E-2</v>
      </c>
      <c r="E5" s="17">
        <v>8.1576784651571393E-2</v>
      </c>
      <c r="F5" s="17">
        <v>0.78453519698173391</v>
      </c>
      <c r="G5" s="17">
        <v>1.7546448087431694</v>
      </c>
      <c r="H5" s="17">
        <v>1.7305896633321053E-2</v>
      </c>
      <c r="I5" s="4">
        <v>575720</v>
      </c>
      <c r="J5" s="4">
        <v>408155</v>
      </c>
      <c r="K5" s="4">
        <v>1217492</v>
      </c>
      <c r="L5" s="4">
        <v>7057400000000</v>
      </c>
      <c r="M5" s="4">
        <v>2562000000000</v>
      </c>
      <c r="N5" s="4">
        <v>682246</v>
      </c>
      <c r="O5" s="1" t="s">
        <v>486</v>
      </c>
      <c r="P5" s="4">
        <v>122134634900</v>
      </c>
      <c r="Q5" s="4">
        <v>255436</v>
      </c>
      <c r="R5" s="4">
        <v>516682</v>
      </c>
      <c r="S5" s="4">
        <v>0</v>
      </c>
      <c r="T5" s="4">
        <v>0</v>
      </c>
      <c r="U5" s="4">
        <v>45081</v>
      </c>
      <c r="V5" s="4">
        <v>207178</v>
      </c>
      <c r="W5" s="16">
        <v>1024377</v>
      </c>
      <c r="X5" s="16">
        <v>76698</v>
      </c>
      <c r="Y5" s="4">
        <v>56628</v>
      </c>
      <c r="Z5" s="4">
        <v>0</v>
      </c>
      <c r="AA5" s="4">
        <v>20070</v>
      </c>
      <c r="AB5" s="4">
        <v>0</v>
      </c>
      <c r="AC5" s="4">
        <v>0</v>
      </c>
      <c r="AD5" s="4">
        <v>0</v>
      </c>
      <c r="AE5" s="3" t="s">
        <v>22</v>
      </c>
      <c r="AF5" s="3" t="s">
        <v>53</v>
      </c>
      <c r="AG5" s="3" t="s">
        <v>24</v>
      </c>
      <c r="AH5" s="4">
        <v>1217492</v>
      </c>
      <c r="AI5" s="4">
        <v>408155</v>
      </c>
      <c r="AJ5" s="4">
        <v>575720</v>
      </c>
      <c r="AK5" s="2" t="s">
        <v>334</v>
      </c>
    </row>
    <row r="6" spans="1:37" ht="15" customHeight="1">
      <c r="A6" s="19" t="s">
        <v>222</v>
      </c>
      <c r="B6" s="17">
        <v>0.35574386789473972</v>
      </c>
      <c r="C6" s="17">
        <v>3.5842635681284853E-2</v>
      </c>
      <c r="D6" s="17">
        <v>3.4987991274843651E-2</v>
      </c>
      <c r="E6" s="17">
        <v>0.11628438800239389</v>
      </c>
      <c r="F6" s="17">
        <v>0.59709137980784643</v>
      </c>
      <c r="G6" s="17">
        <v>2.6326999999999998</v>
      </c>
      <c r="H6" s="17">
        <v>5.6150863532073381E-2</v>
      </c>
      <c r="I6" s="4">
        <v>1140551</v>
      </c>
      <c r="J6" s="4">
        <v>850606</v>
      </c>
      <c r="K6" s="4">
        <v>2391063</v>
      </c>
      <c r="L6" s="4">
        <v>9808290000000</v>
      </c>
      <c r="M6" s="4">
        <v>2700000000000</v>
      </c>
      <c r="N6" s="4">
        <v>1497136</v>
      </c>
      <c r="O6" s="1" t="s">
        <v>487</v>
      </c>
      <c r="P6" s="4">
        <v>550743953273</v>
      </c>
      <c r="Q6" s="4">
        <v>187447</v>
      </c>
      <c r="R6" s="4">
        <v>1651327</v>
      </c>
      <c r="S6" s="4">
        <v>0</v>
      </c>
      <c r="T6" s="4">
        <v>0</v>
      </c>
      <c r="U6" s="4">
        <v>243583</v>
      </c>
      <c r="V6" s="4">
        <v>367112</v>
      </c>
      <c r="W6" s="16">
        <v>2449469</v>
      </c>
      <c r="X6" s="16">
        <v>85702</v>
      </c>
      <c r="Y6" s="4">
        <v>61917</v>
      </c>
      <c r="Z6" s="4">
        <v>0</v>
      </c>
      <c r="AA6" s="4">
        <v>0</v>
      </c>
      <c r="AB6" s="4">
        <v>23785</v>
      </c>
      <c r="AC6" s="4">
        <v>0</v>
      </c>
      <c r="AD6" s="4">
        <v>0</v>
      </c>
      <c r="AE6" s="3" t="s">
        <v>22</v>
      </c>
      <c r="AF6" s="3" t="s">
        <v>76</v>
      </c>
      <c r="AG6" s="3" t="s">
        <v>24</v>
      </c>
      <c r="AH6" s="4">
        <v>2391063</v>
      </c>
      <c r="AI6" s="4">
        <v>850606</v>
      </c>
      <c r="AJ6" s="4">
        <v>1140551</v>
      </c>
      <c r="AK6" s="2" t="s">
        <v>223</v>
      </c>
    </row>
    <row r="7" spans="1:37" ht="15" customHeight="1">
      <c r="A7" s="19" t="s">
        <v>215</v>
      </c>
      <c r="B7" s="17">
        <v>0.36572524009979529</v>
      </c>
      <c r="C7" s="17">
        <v>0.6473762100789543</v>
      </c>
      <c r="D7" s="17">
        <v>0.65923195178792804</v>
      </c>
      <c r="E7" s="17">
        <v>2.4703015827259124E-2</v>
      </c>
      <c r="F7" s="17">
        <v>1.5993462478978833</v>
      </c>
      <c r="G7" s="17">
        <v>17.23754547557462</v>
      </c>
      <c r="H7" s="17">
        <v>4.7583134902846984E-2</v>
      </c>
      <c r="I7" s="4">
        <v>1439672</v>
      </c>
      <c r="J7" s="4">
        <v>2863200</v>
      </c>
      <c r="K7" s="4">
        <v>7828828</v>
      </c>
      <c r="L7" s="4">
        <v>58279200000000</v>
      </c>
      <c r="M7" s="4">
        <v>3195561600000</v>
      </c>
      <c r="N7" s="4">
        <v>3011845</v>
      </c>
      <c r="O7" s="1" t="s">
        <v>484</v>
      </c>
      <c r="P7" s="4">
        <v>2773107035630</v>
      </c>
      <c r="Q7" s="4">
        <v>270874</v>
      </c>
      <c r="R7" s="4">
        <v>2558948</v>
      </c>
      <c r="S7" s="4">
        <v>236224</v>
      </c>
      <c r="T7" s="4">
        <v>2484440</v>
      </c>
      <c r="U7" s="4">
        <v>0</v>
      </c>
      <c r="V7" s="4">
        <v>2137547</v>
      </c>
      <c r="W7" s="16">
        <v>7688033</v>
      </c>
      <c r="X7" s="16">
        <v>5068197</v>
      </c>
      <c r="Y7" s="4">
        <v>598160</v>
      </c>
      <c r="Z7" s="4">
        <v>482327</v>
      </c>
      <c r="AA7" s="4">
        <v>1243</v>
      </c>
      <c r="AB7" s="4">
        <v>3986467</v>
      </c>
      <c r="AC7" s="4">
        <v>0</v>
      </c>
      <c r="AD7" s="4">
        <v>0</v>
      </c>
      <c r="AE7" s="3" t="s">
        <v>71</v>
      </c>
      <c r="AF7" s="3" t="s">
        <v>72</v>
      </c>
      <c r="AG7" s="3" t="s">
        <v>73</v>
      </c>
      <c r="AH7" s="4">
        <v>1957207</v>
      </c>
      <c r="AI7" s="4">
        <v>715800</v>
      </c>
      <c r="AJ7" s="4">
        <v>359918</v>
      </c>
      <c r="AK7" s="2" t="s">
        <v>216</v>
      </c>
    </row>
    <row r="8" spans="1:37" ht="15" customHeight="1">
      <c r="A8" s="19" t="s">
        <v>445</v>
      </c>
      <c r="B8" s="17">
        <v>0.37377618177293825</v>
      </c>
      <c r="C8" s="17">
        <v>0.20606213693035069</v>
      </c>
      <c r="D8" s="17">
        <v>0.52955858517922316</v>
      </c>
      <c r="E8" s="17">
        <v>0.11453611562180492</v>
      </c>
      <c r="F8" s="17">
        <v>1.0000965372102677</v>
      </c>
      <c r="G8" s="17">
        <v>2.2738549618320612</v>
      </c>
      <c r="H8" s="17">
        <v>0.19106634575208301</v>
      </c>
      <c r="I8" s="4">
        <v>990293</v>
      </c>
      <c r="J8" s="4">
        <v>696964</v>
      </c>
      <c r="K8" s="4">
        <v>1864656</v>
      </c>
      <c r="L8" s="4">
        <v>8646120000000</v>
      </c>
      <c r="M8" s="4">
        <v>2640960000000</v>
      </c>
      <c r="N8" s="4">
        <v>932283</v>
      </c>
      <c r="O8" s="1" t="s">
        <v>486</v>
      </c>
      <c r="P8" s="4">
        <v>1651982553334</v>
      </c>
      <c r="Q8" s="4">
        <v>301192</v>
      </c>
      <c r="R8" s="4">
        <v>90657</v>
      </c>
      <c r="S8" s="4">
        <v>0</v>
      </c>
      <c r="T8" s="4">
        <v>0</v>
      </c>
      <c r="U8" s="4">
        <v>50134</v>
      </c>
      <c r="V8" s="4">
        <v>283593</v>
      </c>
      <c r="W8" s="16">
        <v>725576</v>
      </c>
      <c r="X8" s="16">
        <v>384235</v>
      </c>
      <c r="Y8" s="4">
        <v>103577</v>
      </c>
      <c r="Z8" s="4">
        <v>0</v>
      </c>
      <c r="AA8" s="4">
        <v>80300</v>
      </c>
      <c r="AB8" s="4">
        <v>200358</v>
      </c>
      <c r="AC8" s="4">
        <v>0</v>
      </c>
      <c r="AD8" s="4">
        <v>0</v>
      </c>
      <c r="AE8" s="3" t="s">
        <v>22</v>
      </c>
      <c r="AF8" s="3" t="s">
        <v>72</v>
      </c>
      <c r="AG8" s="3" t="s">
        <v>24</v>
      </c>
      <c r="AH8" s="4">
        <v>1864656</v>
      </c>
      <c r="AI8" s="4">
        <v>696964</v>
      </c>
      <c r="AJ8" s="4">
        <v>990293</v>
      </c>
      <c r="AK8" s="2" t="s">
        <v>446</v>
      </c>
    </row>
    <row r="9" spans="1:37" ht="15" customHeight="1">
      <c r="A9" s="19" t="s">
        <v>306</v>
      </c>
      <c r="B9" s="17">
        <v>0.37394961389985909</v>
      </c>
      <c r="C9" s="17">
        <v>0.41663549581389042</v>
      </c>
      <c r="D9" s="17">
        <v>0.66291140058990006</v>
      </c>
      <c r="E9" s="17">
        <v>0.18244316867308819</v>
      </c>
      <c r="F9" s="17">
        <v>1.1095912007362945</v>
      </c>
      <c r="G9" s="17">
        <v>1.4841220423412205</v>
      </c>
      <c r="H9" s="17">
        <v>0.13058150484589087</v>
      </c>
      <c r="I9" s="4">
        <v>5137506</v>
      </c>
      <c r="J9" s="4">
        <v>3827970</v>
      </c>
      <c r="K9" s="4">
        <v>10236593</v>
      </c>
      <c r="L9" s="4">
        <v>28159486800000</v>
      </c>
      <c r="M9" s="4">
        <v>11335790400000</v>
      </c>
      <c r="N9" s="4">
        <v>4852406</v>
      </c>
      <c r="O9" s="1" t="s">
        <v>485</v>
      </c>
      <c r="P9" s="4">
        <v>3677108162032</v>
      </c>
      <c r="Q9" s="4">
        <v>1473514</v>
      </c>
      <c r="R9" s="4">
        <v>3091340</v>
      </c>
      <c r="S9" s="4">
        <v>0</v>
      </c>
      <c r="T9" s="4">
        <v>153833</v>
      </c>
      <c r="U9" s="4">
        <v>0</v>
      </c>
      <c r="V9" s="4">
        <v>1714945</v>
      </c>
      <c r="W9" s="16">
        <v>6433632</v>
      </c>
      <c r="X9" s="16">
        <v>4264928</v>
      </c>
      <c r="Y9" s="4">
        <v>1047767</v>
      </c>
      <c r="Z9" s="4">
        <v>0</v>
      </c>
      <c r="AA9" s="4">
        <v>238837</v>
      </c>
      <c r="AB9" s="4">
        <v>2978324</v>
      </c>
      <c r="AC9" s="4">
        <v>0</v>
      </c>
      <c r="AD9" s="4">
        <v>0</v>
      </c>
      <c r="AE9" s="3" t="s">
        <v>22</v>
      </c>
      <c r="AF9" s="3" t="s">
        <v>53</v>
      </c>
      <c r="AG9" s="3" t="s">
        <v>24</v>
      </c>
      <c r="AH9" s="4">
        <v>10236593</v>
      </c>
      <c r="AI9" s="4">
        <v>3827970</v>
      </c>
      <c r="AJ9" s="4">
        <v>5137506</v>
      </c>
      <c r="AK9" s="2" t="s">
        <v>307</v>
      </c>
    </row>
    <row r="10" spans="1:37" ht="15" customHeight="1">
      <c r="A10" s="19" t="s">
        <v>120</v>
      </c>
      <c r="B10" s="17">
        <v>0.38832613828170598</v>
      </c>
      <c r="C10" s="17">
        <v>4.5687859204846012E-2</v>
      </c>
      <c r="D10" s="17">
        <v>7.9127338773395936E-2</v>
      </c>
      <c r="E10" s="17">
        <v>0.18475730959041933</v>
      </c>
      <c r="F10" s="17">
        <v>0.75768159083691655</v>
      </c>
      <c r="G10" s="17">
        <v>1.3879627013280589</v>
      </c>
      <c r="H10" s="17">
        <v>8.4899927268473757E-2</v>
      </c>
      <c r="I10" s="4">
        <v>5589480</v>
      </c>
      <c r="J10" s="4">
        <v>3692535</v>
      </c>
      <c r="K10" s="4">
        <v>9508850</v>
      </c>
      <c r="L10" s="4">
        <v>30253092624000</v>
      </c>
      <c r="M10" s="4">
        <v>12668997136000</v>
      </c>
      <c r="N10" s="4">
        <v>5409882</v>
      </c>
      <c r="O10" s="1" t="s">
        <v>486</v>
      </c>
      <c r="P10" s="4">
        <v>2568485363424</v>
      </c>
      <c r="Q10" s="4">
        <v>2736538</v>
      </c>
      <c r="R10" s="4">
        <v>1577746</v>
      </c>
      <c r="S10" s="4">
        <v>0</v>
      </c>
      <c r="T10" s="4">
        <v>0</v>
      </c>
      <c r="U10" s="4">
        <v>64539</v>
      </c>
      <c r="V10" s="4">
        <v>1111555</v>
      </c>
      <c r="W10" s="16">
        <v>5490378</v>
      </c>
      <c r="X10" s="16">
        <v>434439</v>
      </c>
      <c r="Y10" s="4">
        <v>113785</v>
      </c>
      <c r="Z10" s="4">
        <v>0</v>
      </c>
      <c r="AA10" s="4">
        <v>320654</v>
      </c>
      <c r="AB10" s="4">
        <v>0</v>
      </c>
      <c r="AC10" s="4">
        <v>0</v>
      </c>
      <c r="AD10" s="4">
        <v>0</v>
      </c>
      <c r="AE10" s="3" t="s">
        <v>22</v>
      </c>
      <c r="AF10" s="3" t="s">
        <v>53</v>
      </c>
      <c r="AG10" s="3" t="s">
        <v>24</v>
      </c>
      <c r="AH10" s="4">
        <v>9508850</v>
      </c>
      <c r="AI10" s="4">
        <v>3692535</v>
      </c>
      <c r="AJ10" s="4">
        <v>5589480</v>
      </c>
      <c r="AK10" s="2" t="s">
        <v>121</v>
      </c>
    </row>
    <row r="11" spans="1:37" ht="15" customHeight="1">
      <c r="A11" s="19" t="s">
        <v>122</v>
      </c>
      <c r="B11" s="17">
        <v>0.40399505816426046</v>
      </c>
      <c r="C11" s="17">
        <v>2.7315771850102092E-2</v>
      </c>
      <c r="D11" s="17">
        <v>5.3450838289767141E-2</v>
      </c>
      <c r="E11" s="17">
        <v>0.32533067661670712</v>
      </c>
      <c r="F11" s="17">
        <v>1.313392463563225</v>
      </c>
      <c r="G11" s="17">
        <v>3.2672621706118803</v>
      </c>
      <c r="H11" s="17">
        <v>0.17350693637626818</v>
      </c>
      <c r="I11" s="4">
        <v>37300073</v>
      </c>
      <c r="J11" s="4">
        <v>29833190</v>
      </c>
      <c r="K11" s="4">
        <v>73845433</v>
      </c>
      <c r="L11" s="4">
        <v>114652800000000</v>
      </c>
      <c r="M11" s="4">
        <v>26868000000000</v>
      </c>
      <c r="N11" s="4">
        <v>31920841</v>
      </c>
      <c r="O11" s="1" t="s">
        <v>485</v>
      </c>
      <c r="P11" s="4">
        <v>19893056074961</v>
      </c>
      <c r="Q11" s="4">
        <v>13097684</v>
      </c>
      <c r="R11" s="4">
        <v>12145356</v>
      </c>
      <c r="S11" s="4">
        <v>5848214</v>
      </c>
      <c r="T11" s="4">
        <v>3437562</v>
      </c>
      <c r="U11" s="4">
        <v>0</v>
      </c>
      <c r="V11" s="4">
        <v>3209507</v>
      </c>
      <c r="W11" s="16">
        <v>37738323</v>
      </c>
      <c r="X11" s="16">
        <v>2017145</v>
      </c>
      <c r="Y11" s="4">
        <v>0</v>
      </c>
      <c r="Z11" s="4">
        <v>1877175</v>
      </c>
      <c r="AA11" s="4">
        <v>139970</v>
      </c>
      <c r="AB11" s="4">
        <v>0</v>
      </c>
      <c r="AC11" s="4">
        <v>0</v>
      </c>
      <c r="AD11" s="4">
        <v>0</v>
      </c>
      <c r="AE11" s="3" t="s">
        <v>22</v>
      </c>
      <c r="AF11" s="3" t="s">
        <v>124</v>
      </c>
      <c r="AG11" s="3" t="s">
        <v>24</v>
      </c>
      <c r="AH11" s="4">
        <v>73845433</v>
      </c>
      <c r="AI11" s="4">
        <v>29833190</v>
      </c>
      <c r="AJ11" s="4">
        <v>37300073</v>
      </c>
      <c r="AK11" s="2" t="s">
        <v>123</v>
      </c>
    </row>
    <row r="12" spans="1:37" ht="15" customHeight="1">
      <c r="A12" s="19" t="s">
        <v>292</v>
      </c>
      <c r="B12" s="17">
        <v>0.41616930811253516</v>
      </c>
      <c r="C12" s="17">
        <v>0.15512649606905224</v>
      </c>
      <c r="D12" s="17">
        <v>0.13691656402559768</v>
      </c>
      <c r="E12" s="17">
        <v>0.17674539739559947</v>
      </c>
      <c r="F12" s="17">
        <v>2.3217629551736279</v>
      </c>
      <c r="G12" s="17">
        <v>17.558333333333334</v>
      </c>
      <c r="H12" s="17">
        <v>0.14465067112617871</v>
      </c>
      <c r="I12" s="4">
        <v>590418</v>
      </c>
      <c r="J12" s="4">
        <v>286590</v>
      </c>
      <c r="K12" s="4">
        <v>688638</v>
      </c>
      <c r="L12" s="4">
        <v>3340500000000</v>
      </c>
      <c r="M12" s="4">
        <v>180000000000</v>
      </c>
      <c r="N12" s="4">
        <v>207311</v>
      </c>
      <c r="O12" s="1" t="s">
        <v>485</v>
      </c>
      <c r="P12" s="4">
        <v>483205566897</v>
      </c>
      <c r="Q12" s="4">
        <v>91818</v>
      </c>
      <c r="R12" s="4">
        <v>505408</v>
      </c>
      <c r="S12" s="4">
        <v>0</v>
      </c>
      <c r="T12" s="4">
        <v>0</v>
      </c>
      <c r="U12" s="4">
        <v>490</v>
      </c>
      <c r="V12" s="4">
        <v>182511</v>
      </c>
      <c r="W12" s="16">
        <v>780227</v>
      </c>
      <c r="X12" s="16">
        <v>106826</v>
      </c>
      <c r="Y12" s="4">
        <v>42882</v>
      </c>
      <c r="Z12" s="4">
        <v>0</v>
      </c>
      <c r="AA12" s="4">
        <v>894</v>
      </c>
      <c r="AB12" s="4">
        <v>63050</v>
      </c>
      <c r="AC12" s="4">
        <v>0</v>
      </c>
      <c r="AD12" s="4">
        <v>0</v>
      </c>
      <c r="AE12" s="3" t="s">
        <v>22</v>
      </c>
      <c r="AF12" s="3" t="s">
        <v>45</v>
      </c>
      <c r="AG12" s="3" t="s">
        <v>24</v>
      </c>
      <c r="AH12" s="4">
        <v>688638</v>
      </c>
      <c r="AI12" s="4">
        <v>286590</v>
      </c>
      <c r="AJ12" s="4">
        <v>590418</v>
      </c>
      <c r="AK12" s="2" t="s">
        <v>293</v>
      </c>
    </row>
    <row r="13" spans="1:37" ht="15" customHeight="1">
      <c r="A13" s="19" t="s">
        <v>205</v>
      </c>
      <c r="B13" s="17">
        <v>0.43376235810240305</v>
      </c>
      <c r="C13" s="17">
        <v>0.55687787313316151</v>
      </c>
      <c r="D13" s="17">
        <v>0.31869980850209778</v>
      </c>
      <c r="E13" s="17">
        <v>0.10004691142191142</v>
      </c>
      <c r="F13" s="17">
        <v>2.1202261379894304E-2</v>
      </c>
      <c r="G13" s="17">
        <v>0.32631273851504761</v>
      </c>
      <c r="H13" s="17">
        <v>9.4506887526952216E-2</v>
      </c>
      <c r="I13" s="4">
        <v>686722</v>
      </c>
      <c r="J13" s="4">
        <v>970938</v>
      </c>
      <c r="K13" s="4">
        <v>2238410</v>
      </c>
      <c r="L13" s="4">
        <v>6864000000000</v>
      </c>
      <c r="M13" s="4">
        <v>5175250000000</v>
      </c>
      <c r="N13" s="4">
        <v>2191936</v>
      </c>
      <c r="O13" s="1" t="s">
        <v>485</v>
      </c>
      <c r="P13" s="4">
        <v>648695275985</v>
      </c>
      <c r="Q13" s="4">
        <v>76075</v>
      </c>
      <c r="R13" s="4">
        <v>2566636</v>
      </c>
      <c r="S13" s="4">
        <v>303116</v>
      </c>
      <c r="T13" s="4">
        <v>330580</v>
      </c>
      <c r="U13" s="4">
        <v>0</v>
      </c>
      <c r="V13" s="4">
        <v>634863</v>
      </c>
      <c r="W13" s="16">
        <v>3911270</v>
      </c>
      <c r="X13" s="16">
        <v>1246521</v>
      </c>
      <c r="Y13" s="4">
        <v>245945</v>
      </c>
      <c r="Z13" s="4">
        <v>366949</v>
      </c>
      <c r="AA13" s="4">
        <v>0</v>
      </c>
      <c r="AB13" s="4">
        <v>633627</v>
      </c>
      <c r="AC13" s="4">
        <v>0</v>
      </c>
      <c r="AD13" s="4">
        <v>0</v>
      </c>
      <c r="AE13" s="3" t="s">
        <v>22</v>
      </c>
      <c r="AF13" s="3" t="s">
        <v>53</v>
      </c>
      <c r="AG13" s="3" t="s">
        <v>24</v>
      </c>
      <c r="AH13" s="4">
        <v>2238410</v>
      </c>
      <c r="AI13" s="4">
        <v>970938</v>
      </c>
      <c r="AJ13" s="4">
        <v>686722</v>
      </c>
      <c r="AK13" s="2" t="s">
        <v>206</v>
      </c>
    </row>
    <row r="14" spans="1:37" ht="15" customHeight="1">
      <c r="A14" s="19" t="s">
        <v>137</v>
      </c>
      <c r="B14" s="17">
        <v>0.43610839825158193</v>
      </c>
      <c r="C14" s="17">
        <v>0.20581930955320779</v>
      </c>
      <c r="D14" s="17">
        <v>0.47627596929042737</v>
      </c>
      <c r="E14" s="17">
        <v>0.26353691701531862</v>
      </c>
      <c r="F14" s="17">
        <v>1.5646686570950539</v>
      </c>
      <c r="G14" s="17">
        <v>3.1997423510466989</v>
      </c>
      <c r="H14" s="17">
        <v>6.9318536274080397E-2</v>
      </c>
      <c r="I14" s="4">
        <v>16323727</v>
      </c>
      <c r="J14" s="4">
        <v>10651870</v>
      </c>
      <c r="K14" s="4">
        <v>24424822</v>
      </c>
      <c r="L14" s="4">
        <v>61940950000000</v>
      </c>
      <c r="M14" s="4">
        <v>14748750000000</v>
      </c>
      <c r="N14" s="4">
        <v>9523578</v>
      </c>
      <c r="O14" s="1" t="s">
        <v>486</v>
      </c>
      <c r="P14" s="4">
        <v>4293655989426</v>
      </c>
      <c r="Q14" s="4">
        <v>40951</v>
      </c>
      <c r="R14" s="4">
        <v>7984498</v>
      </c>
      <c r="S14" s="4">
        <v>0</v>
      </c>
      <c r="T14" s="4">
        <v>576374</v>
      </c>
      <c r="U14" s="4">
        <v>0</v>
      </c>
      <c r="V14" s="4">
        <v>1953192</v>
      </c>
      <c r="W14" s="16">
        <v>10555015</v>
      </c>
      <c r="X14" s="16">
        <v>5027100</v>
      </c>
      <c r="Y14" s="4">
        <v>3027100</v>
      </c>
      <c r="Z14" s="4">
        <v>0</v>
      </c>
      <c r="AA14" s="4">
        <v>0</v>
      </c>
      <c r="AB14" s="4">
        <v>2000000</v>
      </c>
      <c r="AC14" s="4">
        <v>0</v>
      </c>
      <c r="AD14" s="4">
        <v>0</v>
      </c>
      <c r="AE14" s="3" t="s">
        <v>22</v>
      </c>
      <c r="AF14" s="3" t="s">
        <v>53</v>
      </c>
      <c r="AG14" s="3" t="s">
        <v>24</v>
      </c>
      <c r="AH14" s="4">
        <v>24424822</v>
      </c>
      <c r="AI14" s="4">
        <v>10651870</v>
      </c>
      <c r="AJ14" s="4">
        <v>16323727</v>
      </c>
      <c r="AK14" s="2" t="s">
        <v>138</v>
      </c>
    </row>
    <row r="15" spans="1:37" ht="15" customHeight="1">
      <c r="A15" s="19" t="s">
        <v>66</v>
      </c>
      <c r="B15" s="17">
        <v>0.44841654626160476</v>
      </c>
      <c r="C15" s="17">
        <v>0.11532707524404623</v>
      </c>
      <c r="D15" s="17">
        <v>0.13399012923969286</v>
      </c>
      <c r="E15" s="17">
        <v>0.19097205686672736</v>
      </c>
      <c r="F15" s="17">
        <v>4.9199276137845152</v>
      </c>
      <c r="G15" s="17">
        <v>6.7309149972929072</v>
      </c>
      <c r="H15" s="17">
        <v>0.41574452422130403</v>
      </c>
      <c r="I15" s="4">
        <v>2726890</v>
      </c>
      <c r="J15" s="4">
        <v>1909911</v>
      </c>
      <c r="K15" s="4">
        <v>4259234</v>
      </c>
      <c r="L15" s="5">
        <v>14279000000000</v>
      </c>
      <c r="M15" s="4">
        <v>1847000000000</v>
      </c>
      <c r="N15" s="4">
        <v>719474</v>
      </c>
      <c r="O15" s="1" t="s">
        <v>486</v>
      </c>
      <c r="P15" s="4">
        <v>5936416061356</v>
      </c>
      <c r="Q15" s="4">
        <v>28282</v>
      </c>
      <c r="R15" s="4">
        <v>2376173</v>
      </c>
      <c r="S15" s="4">
        <v>0</v>
      </c>
      <c r="T15" s="4">
        <v>0</v>
      </c>
      <c r="U15" s="4">
        <v>280914</v>
      </c>
      <c r="V15" s="4">
        <v>980610</v>
      </c>
      <c r="W15" s="16">
        <v>3665979</v>
      </c>
      <c r="X15" s="16">
        <v>491205</v>
      </c>
      <c r="Y15" s="4">
        <v>285079</v>
      </c>
      <c r="Z15" s="4">
        <v>0</v>
      </c>
      <c r="AA15" s="4">
        <v>964</v>
      </c>
      <c r="AB15" s="4">
        <v>205162</v>
      </c>
      <c r="AC15" s="4">
        <v>0</v>
      </c>
      <c r="AD15" s="4">
        <v>0</v>
      </c>
      <c r="AE15" s="1" t="s">
        <v>22</v>
      </c>
      <c r="AF15" s="1" t="s">
        <v>68</v>
      </c>
      <c r="AG15" s="1" t="s">
        <v>24</v>
      </c>
      <c r="AH15" s="5">
        <v>4259234</v>
      </c>
      <c r="AI15" s="5">
        <v>1909911</v>
      </c>
      <c r="AJ15" s="5">
        <v>2726890</v>
      </c>
      <c r="AK15" s="1" t="s">
        <v>67</v>
      </c>
    </row>
    <row r="16" spans="1:37" ht="15" customHeight="1">
      <c r="A16" s="19" t="s">
        <v>235</v>
      </c>
      <c r="B16" s="17">
        <v>0.45451517845841322</v>
      </c>
      <c r="C16" s="17">
        <v>0.46012470941271266</v>
      </c>
      <c r="D16" s="17">
        <v>0.44612915681981113</v>
      </c>
      <c r="E16" s="17">
        <v>0.11556770080316792</v>
      </c>
      <c r="F16" s="17">
        <v>0.536278539503101</v>
      </c>
      <c r="G16" s="17">
        <v>0.98038294477439947</v>
      </c>
      <c r="H16" s="17">
        <v>0.27943715358918925</v>
      </c>
      <c r="I16" s="4">
        <v>774559</v>
      </c>
      <c r="J16" s="4">
        <v>1177787</v>
      </c>
      <c r="K16" s="4">
        <v>2591304</v>
      </c>
      <c r="L16" s="4">
        <v>6702210000000</v>
      </c>
      <c r="M16" s="4">
        <v>3384300000000</v>
      </c>
      <c r="N16" s="4">
        <v>1686741</v>
      </c>
      <c r="O16" s="1" t="s">
        <v>485</v>
      </c>
      <c r="P16" s="4">
        <v>1872846485157</v>
      </c>
      <c r="Q16" s="4">
        <v>158361</v>
      </c>
      <c r="R16" s="4">
        <v>1721595</v>
      </c>
      <c r="S16" s="4">
        <v>0</v>
      </c>
      <c r="T16" s="4">
        <v>0</v>
      </c>
      <c r="U16" s="4">
        <v>244396</v>
      </c>
      <c r="V16" s="4">
        <v>548244</v>
      </c>
      <c r="W16" s="16">
        <v>2672596</v>
      </c>
      <c r="X16" s="16">
        <v>1192323</v>
      </c>
      <c r="Y16" s="4">
        <v>278039</v>
      </c>
      <c r="Z16" s="4">
        <v>61205</v>
      </c>
      <c r="AA16" s="4">
        <v>0</v>
      </c>
      <c r="AB16" s="4">
        <v>853079</v>
      </c>
      <c r="AC16" s="4">
        <v>0</v>
      </c>
      <c r="AD16" s="4">
        <v>0</v>
      </c>
      <c r="AE16" s="3" t="s">
        <v>22</v>
      </c>
      <c r="AF16" s="3" t="s">
        <v>237</v>
      </c>
      <c r="AG16" s="3" t="s">
        <v>24</v>
      </c>
      <c r="AH16" s="4">
        <v>2591304</v>
      </c>
      <c r="AI16" s="4">
        <v>1177787</v>
      </c>
      <c r="AJ16" s="4">
        <v>774559</v>
      </c>
      <c r="AK16" s="2" t="s">
        <v>236</v>
      </c>
    </row>
    <row r="17" spans="1:37" ht="15" customHeight="1">
      <c r="A17" s="19" t="s">
        <v>286</v>
      </c>
      <c r="B17" s="17">
        <v>0.4600434184626811</v>
      </c>
      <c r="C17" s="17">
        <v>0.52596190683084854</v>
      </c>
      <c r="D17" s="17">
        <v>0.59279082174954201</v>
      </c>
      <c r="E17" s="17">
        <v>8.8475060022539076E-2</v>
      </c>
      <c r="F17" s="17">
        <v>0.70054071931581685</v>
      </c>
      <c r="G17" s="17">
        <v>1.2707890015437895</v>
      </c>
      <c r="H17" s="17">
        <v>3.8992944209356166E-2</v>
      </c>
      <c r="I17" s="4">
        <v>963033.33333333337</v>
      </c>
      <c r="J17" s="4">
        <v>1253668</v>
      </c>
      <c r="K17" s="4">
        <v>2725108</v>
      </c>
      <c r="L17" s="4">
        <v>10884800000000</v>
      </c>
      <c r="M17" s="4">
        <v>4793400000000</v>
      </c>
      <c r="N17" s="4">
        <v>1602495</v>
      </c>
      <c r="O17" s="1" t="s">
        <v>486</v>
      </c>
      <c r="P17" s="4">
        <v>424430399130</v>
      </c>
      <c r="Q17" s="4">
        <v>365519</v>
      </c>
      <c r="R17" s="4">
        <v>1459107</v>
      </c>
      <c r="S17" s="4">
        <v>17956</v>
      </c>
      <c r="T17" s="4">
        <v>0</v>
      </c>
      <c r="U17" s="4">
        <v>89001</v>
      </c>
      <c r="V17" s="4">
        <v>486307</v>
      </c>
      <c r="W17" s="16">
        <v>2417890</v>
      </c>
      <c r="X17" s="16">
        <v>1433303</v>
      </c>
      <c r="Y17" s="4">
        <v>74177</v>
      </c>
      <c r="Z17" s="4">
        <v>120169</v>
      </c>
      <c r="AA17" s="4">
        <v>112</v>
      </c>
      <c r="AB17" s="4">
        <v>1238845</v>
      </c>
      <c r="AC17" s="4">
        <v>0</v>
      </c>
      <c r="AD17" s="4">
        <v>0</v>
      </c>
      <c r="AE17" s="3" t="s">
        <v>22</v>
      </c>
      <c r="AF17" s="3" t="s">
        <v>33</v>
      </c>
      <c r="AG17" s="3" t="s">
        <v>34</v>
      </c>
      <c r="AH17" s="4">
        <v>2043831</v>
      </c>
      <c r="AI17" s="4">
        <v>940251</v>
      </c>
      <c r="AJ17" s="4">
        <v>722275</v>
      </c>
      <c r="AK17" s="2" t="s">
        <v>287</v>
      </c>
    </row>
    <row r="18" spans="1:37" ht="15" customHeight="1">
      <c r="A18" s="19" t="s">
        <v>450</v>
      </c>
      <c r="B18" s="17">
        <v>0.46425765830397986</v>
      </c>
      <c r="C18" s="17">
        <v>0.33654331213873179</v>
      </c>
      <c r="D18" s="17">
        <v>0.42453909157289721</v>
      </c>
      <c r="E18" s="17">
        <v>0.16357385173221248</v>
      </c>
      <c r="F18" s="17">
        <v>1.3852005613691645</v>
      </c>
      <c r="G18" s="17">
        <v>3.1546608456625433</v>
      </c>
      <c r="H18" s="17">
        <v>0.16333784354712097</v>
      </c>
      <c r="I18" s="4">
        <v>50435380</v>
      </c>
      <c r="J18" s="4">
        <v>40465054.666666672</v>
      </c>
      <c r="K18" s="4">
        <v>87160769.333333328</v>
      </c>
      <c r="L18" s="4">
        <v>308334000000000</v>
      </c>
      <c r="M18" s="4">
        <v>74214000000000</v>
      </c>
      <c r="N18" s="4">
        <v>36542323</v>
      </c>
      <c r="O18" s="1" t="s">
        <v>486</v>
      </c>
      <c r="P18" s="4">
        <v>50362610652258</v>
      </c>
      <c r="Q18" s="4">
        <v>5351166</v>
      </c>
      <c r="R18" s="4">
        <v>16599753</v>
      </c>
      <c r="S18" s="4">
        <v>6541575</v>
      </c>
      <c r="T18" s="4">
        <v>6250224</v>
      </c>
      <c r="U18" s="4">
        <v>0</v>
      </c>
      <c r="V18" s="4">
        <v>34351918</v>
      </c>
      <c r="W18" s="16">
        <v>69094636</v>
      </c>
      <c r="X18" s="16">
        <v>29333374</v>
      </c>
      <c r="Y18" s="4">
        <v>3644799</v>
      </c>
      <c r="Z18" s="4">
        <v>13662298</v>
      </c>
      <c r="AA18" s="4">
        <v>398555</v>
      </c>
      <c r="AB18" s="4">
        <v>863765</v>
      </c>
      <c r="AC18" s="4">
        <v>6445130</v>
      </c>
      <c r="AD18" s="4">
        <v>4318827</v>
      </c>
      <c r="AE18" s="3" t="s">
        <v>22</v>
      </c>
      <c r="AF18" s="3" t="s">
        <v>33</v>
      </c>
      <c r="AG18" s="3" t="s">
        <v>34</v>
      </c>
      <c r="AH18" s="4">
        <v>65370577</v>
      </c>
      <c r="AI18" s="4">
        <v>30348791</v>
      </c>
      <c r="AJ18" s="4">
        <v>37826535</v>
      </c>
      <c r="AK18" s="2" t="s">
        <v>451</v>
      </c>
    </row>
    <row r="19" spans="1:37" ht="15" customHeight="1">
      <c r="A19" s="19" t="s">
        <v>280</v>
      </c>
      <c r="B19" s="17">
        <v>0.46672749229253097</v>
      </c>
      <c r="C19" s="17">
        <v>0.49175269181511072</v>
      </c>
      <c r="D19" s="17">
        <v>0.72595900908706967</v>
      </c>
      <c r="E19" s="17">
        <v>0.26947154471544715</v>
      </c>
      <c r="F19" s="17">
        <v>0.56749854008968803</v>
      </c>
      <c r="G19" s="17">
        <v>0.46530652269136602</v>
      </c>
      <c r="H19" s="17">
        <v>7.9757105013550139E-4</v>
      </c>
      <c r="I19" s="4">
        <v>636384</v>
      </c>
      <c r="J19" s="4">
        <v>663988</v>
      </c>
      <c r="K19" s="4">
        <v>1422646</v>
      </c>
      <c r="L19" s="4">
        <v>2361600000000</v>
      </c>
      <c r="M19" s="4">
        <v>1611676440000</v>
      </c>
      <c r="N19" s="4">
        <v>907590</v>
      </c>
      <c r="O19" s="1" t="s">
        <v>485</v>
      </c>
      <c r="P19" s="4">
        <v>1883543792</v>
      </c>
      <c r="Q19" s="4">
        <v>146699</v>
      </c>
      <c r="R19" s="4">
        <v>269272</v>
      </c>
      <c r="S19" s="4">
        <v>0</v>
      </c>
      <c r="T19" s="4">
        <v>64763</v>
      </c>
      <c r="U19" s="4">
        <v>0</v>
      </c>
      <c r="V19" s="4">
        <v>482943</v>
      </c>
      <c r="W19" s="16">
        <v>963677</v>
      </c>
      <c r="X19" s="16">
        <v>699590</v>
      </c>
      <c r="Y19" s="4">
        <v>107162</v>
      </c>
      <c r="Z19" s="4">
        <v>0</v>
      </c>
      <c r="AA19" s="4">
        <v>53215</v>
      </c>
      <c r="AB19" s="4">
        <v>125551</v>
      </c>
      <c r="AC19" s="4">
        <v>0</v>
      </c>
      <c r="AD19" s="4">
        <v>413662</v>
      </c>
      <c r="AE19" s="3" t="s">
        <v>22</v>
      </c>
      <c r="AF19" s="3" t="s">
        <v>53</v>
      </c>
      <c r="AG19" s="3" t="s">
        <v>24</v>
      </c>
      <c r="AH19" s="4">
        <v>1422646</v>
      </c>
      <c r="AI19" s="4">
        <v>663988</v>
      </c>
      <c r="AJ19" s="4">
        <v>636384</v>
      </c>
      <c r="AK19" s="2" t="s">
        <v>281</v>
      </c>
    </row>
    <row r="20" spans="1:37" ht="15" customHeight="1">
      <c r="A20" s="19" t="s">
        <v>443</v>
      </c>
      <c r="B20" s="17">
        <v>0.46683292149012207</v>
      </c>
      <c r="C20" s="17">
        <v>0.22363592217048536</v>
      </c>
      <c r="D20" s="17">
        <v>0.68196095444685467</v>
      </c>
      <c r="E20" s="17">
        <v>9.0713497352501504E-2</v>
      </c>
      <c r="F20" s="17">
        <v>2.819735481938769</v>
      </c>
      <c r="G20" s="17">
        <v>4.6337662337662335</v>
      </c>
      <c r="H20" s="17">
        <v>1.1050997625533707</v>
      </c>
      <c r="I20" s="4">
        <v>199118.66666666669</v>
      </c>
      <c r="J20" s="4">
        <v>246100</v>
      </c>
      <c r="K20" s="4">
        <v>527169.33333333337</v>
      </c>
      <c r="L20" s="4">
        <v>2195028000000</v>
      </c>
      <c r="M20" s="4">
        <v>389620000000</v>
      </c>
      <c r="N20" s="4">
        <v>138012</v>
      </c>
      <c r="O20" s="1" t="s">
        <v>486</v>
      </c>
      <c r="P20" s="4">
        <v>2425724921598</v>
      </c>
      <c r="Q20" s="4">
        <v>13254</v>
      </c>
      <c r="R20" s="4">
        <v>62937</v>
      </c>
      <c r="S20" s="4">
        <v>15081</v>
      </c>
      <c r="T20" s="4">
        <v>1351</v>
      </c>
      <c r="U20" s="4">
        <v>0</v>
      </c>
      <c r="V20" s="4">
        <v>80252</v>
      </c>
      <c r="W20" s="16">
        <v>172875</v>
      </c>
      <c r="X20" s="16">
        <v>117894</v>
      </c>
      <c r="Y20" s="4">
        <v>4769</v>
      </c>
      <c r="Z20" s="4">
        <v>102236</v>
      </c>
      <c r="AA20" s="4">
        <v>394</v>
      </c>
      <c r="AB20" s="4">
        <v>0</v>
      </c>
      <c r="AC20" s="4">
        <v>10495</v>
      </c>
      <c r="AD20" s="4">
        <v>0</v>
      </c>
      <c r="AE20" s="3" t="s">
        <v>22</v>
      </c>
      <c r="AF20" s="3" t="s">
        <v>33</v>
      </c>
      <c r="AG20" s="3" t="s">
        <v>34</v>
      </c>
      <c r="AH20" s="4">
        <v>395377</v>
      </c>
      <c r="AI20" s="4">
        <v>184575</v>
      </c>
      <c r="AJ20" s="4">
        <v>149339</v>
      </c>
      <c r="AK20" s="2" t="s">
        <v>444</v>
      </c>
    </row>
    <row r="21" spans="1:37" ht="15" customHeight="1">
      <c r="A21" s="19" t="s">
        <v>238</v>
      </c>
      <c r="B21" s="17">
        <v>0.46999995646128073</v>
      </c>
      <c r="C21" s="17">
        <v>0.23833742839176472</v>
      </c>
      <c r="D21" s="17">
        <v>0.51143016730448743</v>
      </c>
      <c r="E21" s="17">
        <v>0.13588615867054649</v>
      </c>
      <c r="F21" s="17">
        <v>5.1043939189476726</v>
      </c>
      <c r="G21" s="17">
        <v>0.53296071428571423</v>
      </c>
      <c r="H21" s="17">
        <v>0.10869864674233723</v>
      </c>
      <c r="I21" s="4">
        <v>17497884</v>
      </c>
      <c r="J21" s="4">
        <v>18135580</v>
      </c>
      <c r="K21" s="4">
        <v>38586344</v>
      </c>
      <c r="L21" s="4">
        <v>128768700000000</v>
      </c>
      <c r="M21" s="4">
        <v>84000000000000</v>
      </c>
      <c r="N21" s="4">
        <v>6321077</v>
      </c>
      <c r="O21" s="1" t="s">
        <v>484</v>
      </c>
      <c r="P21" s="4">
        <v>13996983432770</v>
      </c>
      <c r="Q21" s="4">
        <v>832242</v>
      </c>
      <c r="R21" s="4">
        <v>10989258</v>
      </c>
      <c r="S21" s="4">
        <v>1219755</v>
      </c>
      <c r="T21" s="4">
        <v>59035</v>
      </c>
      <c r="U21" s="4">
        <v>0</v>
      </c>
      <c r="V21" s="4">
        <v>4881774</v>
      </c>
      <c r="W21" s="16">
        <v>17982064</v>
      </c>
      <c r="X21" s="16">
        <v>9196570</v>
      </c>
      <c r="Y21" s="4">
        <v>973153</v>
      </c>
      <c r="Z21" s="4">
        <v>6920802</v>
      </c>
      <c r="AA21" s="4">
        <v>572558</v>
      </c>
      <c r="AB21" s="4">
        <v>628967</v>
      </c>
      <c r="AC21" s="4">
        <v>0</v>
      </c>
      <c r="AD21" s="4">
        <v>101090</v>
      </c>
      <c r="AE21" s="3" t="s">
        <v>71</v>
      </c>
      <c r="AF21" s="3" t="s">
        <v>41</v>
      </c>
      <c r="AG21" s="3" t="s">
        <v>73</v>
      </c>
      <c r="AH21" s="4">
        <v>9646586</v>
      </c>
      <c r="AI21" s="4">
        <v>4533895</v>
      </c>
      <c r="AJ21" s="4">
        <v>4374471</v>
      </c>
      <c r="AK21" s="2" t="s">
        <v>239</v>
      </c>
    </row>
    <row r="22" spans="1:37" ht="15" customHeight="1">
      <c r="A22" s="19" t="s">
        <v>471</v>
      </c>
      <c r="B22" s="17">
        <v>0.48629818085071003</v>
      </c>
      <c r="C22" s="17">
        <v>0.33458941869597364</v>
      </c>
      <c r="D22" s="17">
        <v>0.82585085559133675</v>
      </c>
      <c r="E22" s="17">
        <v>9.153971962616822E-2</v>
      </c>
      <c r="F22" s="17">
        <v>2.8131549490185366</v>
      </c>
      <c r="G22" s="17">
        <v>5.1939218523878434</v>
      </c>
      <c r="H22" s="17">
        <v>0.38311093609053737</v>
      </c>
      <c r="I22" s="4">
        <v>626864</v>
      </c>
      <c r="J22" s="4">
        <v>760370</v>
      </c>
      <c r="K22" s="4">
        <v>1563588</v>
      </c>
      <c r="L22" s="4">
        <v>6848000000000</v>
      </c>
      <c r="M22" s="4">
        <v>1105600000000</v>
      </c>
      <c r="N22" s="4">
        <v>410051</v>
      </c>
      <c r="O22" s="1" t="s">
        <v>487</v>
      </c>
      <c r="P22" s="4">
        <v>2623543690348</v>
      </c>
      <c r="Q22" s="4">
        <v>181144</v>
      </c>
      <c r="R22" s="4">
        <v>222186</v>
      </c>
      <c r="S22" s="4">
        <v>36516</v>
      </c>
      <c r="T22" s="4">
        <v>48778</v>
      </c>
      <c r="U22" s="4">
        <v>0</v>
      </c>
      <c r="V22" s="4">
        <v>144856</v>
      </c>
      <c r="W22" s="16">
        <v>633480</v>
      </c>
      <c r="X22" s="16">
        <v>523160</v>
      </c>
      <c r="Y22" s="4">
        <v>35399</v>
      </c>
      <c r="Z22" s="4">
        <v>86097</v>
      </c>
      <c r="AA22" s="4">
        <v>13814</v>
      </c>
      <c r="AB22" s="4">
        <v>160250</v>
      </c>
      <c r="AC22" s="4">
        <v>291</v>
      </c>
      <c r="AD22" s="4">
        <v>227309</v>
      </c>
      <c r="AE22" s="3" t="s">
        <v>473</v>
      </c>
      <c r="AF22" s="3" t="s">
        <v>22</v>
      </c>
      <c r="AG22" s="3" t="s">
        <v>42</v>
      </c>
      <c r="AH22" s="4">
        <v>781794</v>
      </c>
      <c r="AI22" s="4">
        <v>380185</v>
      </c>
      <c r="AJ22" s="4">
        <v>313432</v>
      </c>
      <c r="AK22" s="2" t="s">
        <v>472</v>
      </c>
    </row>
    <row r="23" spans="1:37" ht="15" customHeight="1">
      <c r="A23" s="19" t="s">
        <v>271</v>
      </c>
      <c r="B23" s="17">
        <v>0.4938740027021386</v>
      </c>
      <c r="C23" s="17">
        <v>0.21878845738986974</v>
      </c>
      <c r="D23" s="17">
        <v>0.34352390201632815</v>
      </c>
      <c r="E23" s="17">
        <v>0.20901086956521739</v>
      </c>
      <c r="F23" s="17">
        <v>0.53101325418534373</v>
      </c>
      <c r="G23" s="17">
        <v>1.6456209860370004</v>
      </c>
      <c r="H23" s="17">
        <v>0.2072785503741546</v>
      </c>
      <c r="I23" s="4">
        <v>865305</v>
      </c>
      <c r="J23" s="4">
        <v>844770</v>
      </c>
      <c r="K23" s="4">
        <v>1710497</v>
      </c>
      <c r="L23" s="4">
        <v>4140000000000</v>
      </c>
      <c r="M23" s="4">
        <v>1564850000000</v>
      </c>
      <c r="N23" s="4">
        <v>1117232</v>
      </c>
      <c r="O23" s="1" t="s">
        <v>485</v>
      </c>
      <c r="P23" s="4">
        <v>858133198549</v>
      </c>
      <c r="Q23" s="4">
        <v>68332</v>
      </c>
      <c r="R23" s="4">
        <v>551295</v>
      </c>
      <c r="S23" s="4">
        <v>0</v>
      </c>
      <c r="T23" s="4">
        <v>0</v>
      </c>
      <c r="U23" s="4">
        <v>9764</v>
      </c>
      <c r="V23" s="4">
        <v>460015</v>
      </c>
      <c r="W23" s="16">
        <v>1089406</v>
      </c>
      <c r="X23" s="16">
        <v>374237</v>
      </c>
      <c r="Y23" s="4">
        <v>212679</v>
      </c>
      <c r="Z23" s="4">
        <v>0</v>
      </c>
      <c r="AA23" s="4">
        <v>22077</v>
      </c>
      <c r="AB23" s="4">
        <v>139481</v>
      </c>
      <c r="AC23" s="4">
        <v>0</v>
      </c>
      <c r="AD23" s="4">
        <v>0</v>
      </c>
      <c r="AE23" s="3" t="s">
        <v>22</v>
      </c>
      <c r="AF23" s="3" t="s">
        <v>250</v>
      </c>
      <c r="AG23" s="3" t="s">
        <v>24</v>
      </c>
      <c r="AH23" s="4">
        <v>1710497</v>
      </c>
      <c r="AI23" s="4">
        <v>844770</v>
      </c>
      <c r="AJ23" s="4">
        <v>865305</v>
      </c>
      <c r="AK23" s="2" t="s">
        <v>272</v>
      </c>
    </row>
    <row r="24" spans="1:37" ht="15" customHeight="1">
      <c r="A24" s="19" t="s">
        <v>187</v>
      </c>
      <c r="B24" s="17">
        <v>0.49394073722194765</v>
      </c>
      <c r="C24" s="17">
        <v>0.41514555313238671</v>
      </c>
      <c r="D24" s="17">
        <v>0.29711553932624102</v>
      </c>
      <c r="E24" s="17">
        <v>8.4595497013325166E-2</v>
      </c>
      <c r="F24" s="17">
        <v>0.12668391094510817</v>
      </c>
      <c r="G24" s="17">
        <v>3.18525641025641</v>
      </c>
      <c r="H24" s="17">
        <v>0.52446080249119309</v>
      </c>
      <c r="I24" s="4">
        <v>552324</v>
      </c>
      <c r="J24" s="4">
        <v>518510.66666666663</v>
      </c>
      <c r="K24" s="4">
        <v>1049742.6666666667</v>
      </c>
      <c r="L24" s="4">
        <v>6529000000000</v>
      </c>
      <c r="M24" s="4">
        <v>1560000000000</v>
      </c>
      <c r="N24" s="4">
        <v>931710</v>
      </c>
      <c r="O24" s="1" t="s">
        <v>486</v>
      </c>
      <c r="P24" s="4">
        <v>3424204579465</v>
      </c>
      <c r="Q24" s="4">
        <v>88129</v>
      </c>
      <c r="R24" s="4">
        <v>313897</v>
      </c>
      <c r="S24" s="4">
        <v>295356</v>
      </c>
      <c r="T24" s="4">
        <v>0</v>
      </c>
      <c r="U24" s="4">
        <v>114914</v>
      </c>
      <c r="V24" s="4">
        <v>654460</v>
      </c>
      <c r="W24" s="16">
        <v>1466756</v>
      </c>
      <c r="X24" s="16">
        <v>435796</v>
      </c>
      <c r="Y24" s="4">
        <v>50421</v>
      </c>
      <c r="Z24" s="4">
        <v>99834</v>
      </c>
      <c r="AA24" s="4">
        <v>174752</v>
      </c>
      <c r="AB24" s="4">
        <v>110789</v>
      </c>
      <c r="AC24" s="4">
        <v>0</v>
      </c>
      <c r="AD24" s="4">
        <v>0</v>
      </c>
      <c r="AE24" s="3" t="s">
        <v>22</v>
      </c>
      <c r="AF24" s="3" t="s">
        <v>189</v>
      </c>
      <c r="AG24" s="3" t="s">
        <v>34</v>
      </c>
      <c r="AH24" s="4">
        <v>787307</v>
      </c>
      <c r="AI24" s="4">
        <v>388883</v>
      </c>
      <c r="AJ24" s="4">
        <v>414243</v>
      </c>
      <c r="AK24" s="2" t="s">
        <v>188</v>
      </c>
    </row>
    <row r="25" spans="1:37" ht="15" customHeight="1">
      <c r="A25" s="19" t="s">
        <v>114</v>
      </c>
      <c r="B25" s="17">
        <v>0.49946783357805735</v>
      </c>
      <c r="C25" s="17">
        <v>0.27861185775069686</v>
      </c>
      <c r="D25" s="17">
        <v>0.5217558677371158</v>
      </c>
      <c r="E25" s="17">
        <v>0.26836441086979329</v>
      </c>
      <c r="F25" s="17">
        <v>1.8690277242587543</v>
      </c>
      <c r="G25" s="17">
        <v>0.76382411725516319</v>
      </c>
      <c r="H25" s="17">
        <v>0.18129392010935894</v>
      </c>
      <c r="I25" s="4">
        <v>25577812</v>
      </c>
      <c r="J25" s="4">
        <v>24428728</v>
      </c>
      <c r="K25" s="4">
        <v>48909512</v>
      </c>
      <c r="L25" s="4">
        <v>95310000000000</v>
      </c>
      <c r="M25" s="4">
        <v>54036000000000</v>
      </c>
      <c r="N25" s="4">
        <v>17047417</v>
      </c>
      <c r="O25" s="1" t="s">
        <v>487</v>
      </c>
      <c r="P25" s="4">
        <v>17279123525623</v>
      </c>
      <c r="Q25" s="4">
        <v>2400347</v>
      </c>
      <c r="R25" s="4">
        <v>14060068</v>
      </c>
      <c r="S25" s="4">
        <v>3636162</v>
      </c>
      <c r="T25" s="4">
        <v>557076</v>
      </c>
      <c r="U25" s="4">
        <v>0</v>
      </c>
      <c r="V25" s="4">
        <v>5463485</v>
      </c>
      <c r="W25" s="16">
        <v>26117138</v>
      </c>
      <c r="X25" s="16">
        <v>13626770</v>
      </c>
      <c r="Y25" s="4">
        <v>4165694</v>
      </c>
      <c r="Z25" s="4">
        <v>6249344</v>
      </c>
      <c r="AA25" s="4">
        <v>141383</v>
      </c>
      <c r="AB25" s="4">
        <v>3070349</v>
      </c>
      <c r="AC25" s="4">
        <v>0</v>
      </c>
      <c r="AD25" s="4">
        <v>0</v>
      </c>
      <c r="AE25" s="3" t="s">
        <v>40</v>
      </c>
      <c r="AF25" s="3" t="s">
        <v>72</v>
      </c>
      <c r="AG25" s="3" t="s">
        <v>42</v>
      </c>
      <c r="AH25" s="4">
        <v>24454756</v>
      </c>
      <c r="AI25" s="4">
        <v>12214364</v>
      </c>
      <c r="AJ25" s="4">
        <v>12788906</v>
      </c>
      <c r="AK25" s="2" t="s">
        <v>115</v>
      </c>
    </row>
    <row r="26" spans="1:37" ht="15" customHeight="1">
      <c r="A26" s="19" t="s">
        <v>135</v>
      </c>
      <c r="B26" s="17">
        <v>0.50009149405058773</v>
      </c>
      <c r="C26" s="17">
        <v>0.55806474713369025</v>
      </c>
      <c r="D26" s="17">
        <v>0.649588332639775</v>
      </c>
      <c r="E26" s="17">
        <v>6.9837388230401337E-2</v>
      </c>
      <c r="F26" s="17">
        <v>3.5098058230371092E-2</v>
      </c>
      <c r="G26" s="17">
        <v>0.81377681069319241</v>
      </c>
      <c r="H26" s="17">
        <v>0.14492899273904011</v>
      </c>
      <c r="I26" s="4">
        <v>5093694.666666667</v>
      </c>
      <c r="J26" s="4">
        <v>7830721.333333334</v>
      </c>
      <c r="K26" s="4">
        <v>15658577.333333334</v>
      </c>
      <c r="L26" s="4">
        <v>72936500000000</v>
      </c>
      <c r="M26" s="4">
        <v>40212500000000</v>
      </c>
      <c r="N26" s="4">
        <v>15127627</v>
      </c>
      <c r="O26" s="1" t="s">
        <v>486</v>
      </c>
      <c r="P26" s="4">
        <v>10570613478911</v>
      </c>
      <c r="Q26" s="4">
        <v>3588253</v>
      </c>
      <c r="R26" s="4">
        <v>5949271</v>
      </c>
      <c r="S26" s="4">
        <v>509818</v>
      </c>
      <c r="T26" s="4">
        <v>397847</v>
      </c>
      <c r="U26" s="4">
        <v>0</v>
      </c>
      <c r="V26" s="4">
        <v>3007177</v>
      </c>
      <c r="W26" s="16">
        <v>13452366</v>
      </c>
      <c r="X26" s="16">
        <v>8738500</v>
      </c>
      <c r="Y26" s="4">
        <v>436283</v>
      </c>
      <c r="Z26" s="4">
        <v>3525316</v>
      </c>
      <c r="AA26" s="4">
        <v>0</v>
      </c>
      <c r="AB26" s="4">
        <v>2131990</v>
      </c>
      <c r="AC26" s="4">
        <v>2644911</v>
      </c>
      <c r="AD26" s="4">
        <v>0</v>
      </c>
      <c r="AE26" s="3" t="s">
        <v>22</v>
      </c>
      <c r="AF26" s="3" t="s">
        <v>33</v>
      </c>
      <c r="AG26" s="3" t="s">
        <v>34</v>
      </c>
      <c r="AH26" s="4">
        <v>11743933</v>
      </c>
      <c r="AI26" s="4">
        <v>5873041</v>
      </c>
      <c r="AJ26" s="4">
        <v>3820271</v>
      </c>
      <c r="AK26" s="2" t="s">
        <v>136</v>
      </c>
    </row>
    <row r="27" spans="1:37" ht="15" customHeight="1">
      <c r="A27" s="19" t="s">
        <v>431</v>
      </c>
      <c r="B27" s="17">
        <v>0.50517595604314824</v>
      </c>
      <c r="C27" s="17">
        <v>8.3051803664296084E-2</v>
      </c>
      <c r="D27" s="17">
        <v>0.18035833580093591</v>
      </c>
      <c r="E27" s="17">
        <v>0.25151105590062112</v>
      </c>
      <c r="F27" s="17">
        <v>2.0066517964933723</v>
      </c>
      <c r="G27" s="17">
        <v>1.9156102861282145</v>
      </c>
      <c r="H27" s="17">
        <v>0.28460848209018635</v>
      </c>
      <c r="I27" s="4">
        <v>2024664</v>
      </c>
      <c r="J27" s="4">
        <v>2749016</v>
      </c>
      <c r="K27" s="4">
        <v>5441700</v>
      </c>
      <c r="L27" s="4">
        <v>8050000000000</v>
      </c>
      <c r="M27" s="4">
        <v>2761000000000</v>
      </c>
      <c r="N27" s="4">
        <v>1809887</v>
      </c>
      <c r="O27" s="1" t="s">
        <v>484</v>
      </c>
      <c r="P27" s="4">
        <v>2291098280826</v>
      </c>
      <c r="Q27" s="4">
        <v>108833</v>
      </c>
      <c r="R27" s="4">
        <v>1139736</v>
      </c>
      <c r="S27" s="4">
        <v>8793</v>
      </c>
      <c r="T27" s="4">
        <v>170981</v>
      </c>
      <c r="U27" s="4">
        <v>0</v>
      </c>
      <c r="V27" s="4">
        <v>1077463</v>
      </c>
      <c r="W27" s="16">
        <v>2505806</v>
      </c>
      <c r="X27" s="16">
        <v>451943</v>
      </c>
      <c r="Y27" s="4">
        <v>162250</v>
      </c>
      <c r="Z27" s="4">
        <v>172496</v>
      </c>
      <c r="AA27" s="4">
        <v>785</v>
      </c>
      <c r="AB27" s="4">
        <v>116412</v>
      </c>
      <c r="AC27" s="4">
        <v>0</v>
      </c>
      <c r="AD27" s="4">
        <v>0</v>
      </c>
      <c r="AE27" s="3" t="s">
        <v>71</v>
      </c>
      <c r="AF27" s="3" t="s">
        <v>72</v>
      </c>
      <c r="AG27" s="3" t="s">
        <v>73</v>
      </c>
      <c r="AH27" s="4">
        <v>1360425</v>
      </c>
      <c r="AI27" s="4">
        <v>687254</v>
      </c>
      <c r="AJ27" s="4">
        <v>506166</v>
      </c>
      <c r="AK27" s="2" t="s">
        <v>432</v>
      </c>
    </row>
    <row r="28" spans="1:37" ht="15" customHeight="1">
      <c r="A28" s="19" t="s">
        <v>202</v>
      </c>
      <c r="B28" s="17">
        <v>0.51151265641872579</v>
      </c>
      <c r="C28" s="17">
        <v>0.63155648542209231</v>
      </c>
      <c r="D28" s="17">
        <v>0.52737164996351726</v>
      </c>
      <c r="E28" s="17">
        <v>0.13892124082845733</v>
      </c>
      <c r="F28" s="17">
        <v>0.35310169964975613</v>
      </c>
      <c r="G28" s="17">
        <v>1.3629875431250165</v>
      </c>
      <c r="H28" s="17">
        <v>9.7073730534039199E-2</v>
      </c>
      <c r="I28" s="4">
        <v>598306</v>
      </c>
      <c r="J28" s="4">
        <v>1288439</v>
      </c>
      <c r="K28" s="4">
        <v>2518880</v>
      </c>
      <c r="L28" s="4">
        <v>4306800000000</v>
      </c>
      <c r="M28" s="4">
        <v>1822608000000</v>
      </c>
      <c r="N28" s="4">
        <v>1861560</v>
      </c>
      <c r="O28" s="1" t="s">
        <v>486</v>
      </c>
      <c r="P28" s="4">
        <v>418077142664</v>
      </c>
      <c r="Q28" s="4">
        <v>35724</v>
      </c>
      <c r="R28" s="4">
        <v>1916573</v>
      </c>
      <c r="S28" s="4">
        <v>0</v>
      </c>
      <c r="T28" s="4">
        <v>0</v>
      </c>
      <c r="U28" s="4">
        <v>397016</v>
      </c>
      <c r="V28" s="4">
        <v>667184</v>
      </c>
      <c r="W28" s="16">
        <v>3016497</v>
      </c>
      <c r="X28" s="16">
        <v>1590815</v>
      </c>
      <c r="Y28" s="4">
        <v>447315</v>
      </c>
      <c r="Z28" s="4">
        <v>0</v>
      </c>
      <c r="AA28" s="4">
        <v>2000</v>
      </c>
      <c r="AB28" s="4">
        <v>1141500</v>
      </c>
      <c r="AC28" s="4">
        <v>0</v>
      </c>
      <c r="AD28" s="4">
        <v>0</v>
      </c>
      <c r="AE28" s="3" t="s">
        <v>22</v>
      </c>
      <c r="AF28" s="3" t="s">
        <v>204</v>
      </c>
      <c r="AG28" s="3" t="s">
        <v>24</v>
      </c>
      <c r="AH28" s="4">
        <v>2518880</v>
      </c>
      <c r="AI28" s="4">
        <v>1288439</v>
      </c>
      <c r="AJ28" s="4">
        <v>598306</v>
      </c>
      <c r="AK28" s="2" t="s">
        <v>203</v>
      </c>
    </row>
    <row r="29" spans="1:37" ht="15" customHeight="1">
      <c r="A29" s="19" t="s">
        <v>308</v>
      </c>
      <c r="B29" s="17">
        <v>0.52516703114329655</v>
      </c>
      <c r="C29" s="17">
        <v>7.1165082118726991E-2</v>
      </c>
      <c r="D29" s="17">
        <v>0.16696896689229129</v>
      </c>
      <c r="E29" s="17">
        <v>0.2794993695812622</v>
      </c>
      <c r="F29" s="17">
        <v>2.0204264888716339</v>
      </c>
      <c r="G29" s="17">
        <v>0.84623217922606919</v>
      </c>
      <c r="H29" s="17">
        <v>0.3606725661266586</v>
      </c>
      <c r="I29" s="4">
        <v>9382632</v>
      </c>
      <c r="J29" s="4">
        <v>9609708</v>
      </c>
      <c r="K29" s="4">
        <v>18298384</v>
      </c>
      <c r="L29" s="4">
        <v>33569420976000</v>
      </c>
      <c r="M29" s="4">
        <v>18182664864000</v>
      </c>
      <c r="N29" s="4">
        <v>6058212</v>
      </c>
      <c r="O29" s="1" t="s">
        <v>484</v>
      </c>
      <c r="P29" s="4">
        <v>12107569206800</v>
      </c>
      <c r="Q29" s="4">
        <v>623818</v>
      </c>
      <c r="R29" s="4">
        <v>1783896</v>
      </c>
      <c r="S29" s="4">
        <v>2006311</v>
      </c>
      <c r="T29" s="4">
        <v>751597</v>
      </c>
      <c r="U29" s="4">
        <v>0</v>
      </c>
      <c r="V29" s="4">
        <v>2633468</v>
      </c>
      <c r="W29" s="16">
        <v>7799090</v>
      </c>
      <c r="X29" s="16">
        <v>1302206</v>
      </c>
      <c r="Y29" s="4">
        <v>245952</v>
      </c>
      <c r="Z29" s="4">
        <v>819107</v>
      </c>
      <c r="AA29" s="4">
        <v>237147</v>
      </c>
      <c r="AB29" s="4">
        <v>0</v>
      </c>
      <c r="AC29" s="4">
        <v>0</v>
      </c>
      <c r="AD29" s="4">
        <v>0</v>
      </c>
      <c r="AE29" s="3" t="s">
        <v>71</v>
      </c>
      <c r="AF29" s="3" t="s">
        <v>310</v>
      </c>
      <c r="AG29" s="3" t="s">
        <v>73</v>
      </c>
      <c r="AH29" s="4">
        <v>4574596</v>
      </c>
      <c r="AI29" s="4">
        <v>2402427</v>
      </c>
      <c r="AJ29" s="4">
        <v>2345658</v>
      </c>
      <c r="AK29" s="2" t="s">
        <v>309</v>
      </c>
    </row>
    <row r="30" spans="1:37" ht="15" customHeight="1">
      <c r="A30" s="19" t="s">
        <v>246</v>
      </c>
      <c r="B30" s="17">
        <v>0.52758005093155746</v>
      </c>
      <c r="C30" s="17">
        <v>0.33852771044271951</v>
      </c>
      <c r="D30" s="17">
        <v>0.55565147445381291</v>
      </c>
      <c r="E30" s="17">
        <v>0.13508878103578534</v>
      </c>
      <c r="F30" s="17">
        <v>0.57822409564006805</v>
      </c>
      <c r="G30" s="17">
        <v>2.6684756584197924</v>
      </c>
      <c r="H30" s="17">
        <v>0.2544285195401344</v>
      </c>
      <c r="I30" s="4">
        <v>341522</v>
      </c>
      <c r="J30" s="4">
        <v>602871</v>
      </c>
      <c r="K30" s="4">
        <v>1142710</v>
      </c>
      <c r="L30" s="4">
        <v>2528130000000</v>
      </c>
      <c r="M30" s="4">
        <v>689150000000</v>
      </c>
      <c r="N30" s="4">
        <v>724048</v>
      </c>
      <c r="O30" s="1" t="s">
        <v>486</v>
      </c>
      <c r="P30" s="4">
        <v>643228373105</v>
      </c>
      <c r="Q30" s="4">
        <v>68301</v>
      </c>
      <c r="R30" s="4">
        <v>158606</v>
      </c>
      <c r="S30" s="4">
        <v>0</v>
      </c>
      <c r="T30" s="4">
        <v>0</v>
      </c>
      <c r="U30" s="4">
        <v>46904</v>
      </c>
      <c r="V30" s="4">
        <v>422379</v>
      </c>
      <c r="W30" s="16">
        <v>696190</v>
      </c>
      <c r="X30" s="16">
        <v>386839</v>
      </c>
      <c r="Y30" s="4">
        <v>234848</v>
      </c>
      <c r="Z30" s="4">
        <v>0</v>
      </c>
      <c r="AA30" s="4">
        <v>21206</v>
      </c>
      <c r="AB30" s="4">
        <v>130785</v>
      </c>
      <c r="AC30" s="4">
        <v>0</v>
      </c>
      <c r="AD30" s="4">
        <v>0</v>
      </c>
      <c r="AE30" s="3" t="s">
        <v>22</v>
      </c>
      <c r="AF30" s="3" t="s">
        <v>149</v>
      </c>
      <c r="AG30" s="3" t="s">
        <v>24</v>
      </c>
      <c r="AH30" s="4">
        <v>1142710</v>
      </c>
      <c r="AI30" s="4">
        <v>602871</v>
      </c>
      <c r="AJ30" s="4">
        <v>341522</v>
      </c>
      <c r="AK30" s="2" t="s">
        <v>247</v>
      </c>
    </row>
    <row r="31" spans="1:37" ht="15" customHeight="1">
      <c r="A31" s="19" t="s">
        <v>429</v>
      </c>
      <c r="B31" s="17">
        <v>0.52933685313942336</v>
      </c>
      <c r="C31" s="17">
        <v>0.46319195268925512</v>
      </c>
      <c r="D31" s="17">
        <v>0.58487358633329389</v>
      </c>
      <c r="E31" s="17">
        <v>0.13416712806785958</v>
      </c>
      <c r="F31" s="17">
        <v>4.4610131668771853</v>
      </c>
      <c r="G31" s="17">
        <v>5.1285393258426968</v>
      </c>
      <c r="H31" s="17">
        <v>8.0690510168717006E-2</v>
      </c>
      <c r="I31" s="4">
        <v>43908071</v>
      </c>
      <c r="J31" s="4">
        <v>50618620</v>
      </c>
      <c r="K31" s="4">
        <v>95626480</v>
      </c>
      <c r="L31" s="4">
        <v>327264000000000</v>
      </c>
      <c r="M31" s="4">
        <v>53400000000000</v>
      </c>
      <c r="N31" s="4">
        <v>17510758</v>
      </c>
      <c r="O31" s="1" t="s">
        <v>486</v>
      </c>
      <c r="P31" s="4">
        <v>26407099119855</v>
      </c>
      <c r="Q31" s="4">
        <v>974070</v>
      </c>
      <c r="R31" s="4">
        <v>60852091</v>
      </c>
      <c r="S31" s="4">
        <v>0</v>
      </c>
      <c r="T31" s="4">
        <v>3281512</v>
      </c>
      <c r="U31" s="4">
        <v>0</v>
      </c>
      <c r="V31" s="4">
        <v>10623933</v>
      </c>
      <c r="W31" s="16">
        <v>75731606</v>
      </c>
      <c r="X31" s="16">
        <v>44293416</v>
      </c>
      <c r="Y31" s="4">
        <v>34352296</v>
      </c>
      <c r="Z31" s="4">
        <v>0</v>
      </c>
      <c r="AA31" s="4">
        <v>266089</v>
      </c>
      <c r="AB31" s="4">
        <v>5893510</v>
      </c>
      <c r="AC31" s="4">
        <v>12608</v>
      </c>
      <c r="AD31" s="4">
        <v>3768913</v>
      </c>
      <c r="AE31" s="3" t="s">
        <v>22</v>
      </c>
      <c r="AF31" s="3" t="s">
        <v>27</v>
      </c>
      <c r="AG31" s="3" t="s">
        <v>24</v>
      </c>
      <c r="AH31" s="4">
        <v>95626480</v>
      </c>
      <c r="AI31" s="4">
        <v>50618620</v>
      </c>
      <c r="AJ31" s="4">
        <v>43908071</v>
      </c>
      <c r="AK31" s="2" t="s">
        <v>430</v>
      </c>
    </row>
    <row r="32" spans="1:37" ht="15" customHeight="1">
      <c r="A32" s="19" t="s">
        <v>419</v>
      </c>
      <c r="B32" s="17">
        <v>0.52934752505632532</v>
      </c>
      <c r="C32" s="17">
        <v>0.56477892798598794</v>
      </c>
      <c r="D32" s="17">
        <v>0.35044650010519818</v>
      </c>
      <c r="E32" s="17">
        <v>0.12441235093779886</v>
      </c>
      <c r="F32" s="17">
        <v>0.26958197560217695</v>
      </c>
      <c r="G32" s="17">
        <v>0.92249894470240612</v>
      </c>
      <c r="H32" s="17">
        <v>0.13339054530478464</v>
      </c>
      <c r="I32" s="4">
        <v>407969</v>
      </c>
      <c r="J32" s="4">
        <v>707203</v>
      </c>
      <c r="K32" s="4">
        <v>1335990</v>
      </c>
      <c r="L32" s="4">
        <v>3279168000000</v>
      </c>
      <c r="M32" s="4">
        <v>1705680000000</v>
      </c>
      <c r="N32" s="4">
        <v>1052307</v>
      </c>
      <c r="O32" s="1" t="s">
        <v>486</v>
      </c>
      <c r="P32" s="4">
        <v>437410007666</v>
      </c>
      <c r="Q32" s="4">
        <v>16707</v>
      </c>
      <c r="R32" s="4">
        <v>1201401</v>
      </c>
      <c r="S32" s="4">
        <v>0</v>
      </c>
      <c r="T32" s="4">
        <v>0</v>
      </c>
      <c r="U32" s="4">
        <v>269044</v>
      </c>
      <c r="V32" s="4">
        <v>665927</v>
      </c>
      <c r="W32" s="16">
        <v>2153079</v>
      </c>
      <c r="X32" s="16">
        <v>754539</v>
      </c>
      <c r="Y32" s="4">
        <v>370432</v>
      </c>
      <c r="Z32" s="4">
        <v>0</v>
      </c>
      <c r="AA32" s="4">
        <v>0</v>
      </c>
      <c r="AB32" s="4">
        <v>370926</v>
      </c>
      <c r="AC32" s="4">
        <v>13181</v>
      </c>
      <c r="AD32" s="4">
        <v>0</v>
      </c>
      <c r="AE32" s="3" t="s">
        <v>22</v>
      </c>
      <c r="AF32" s="3" t="s">
        <v>124</v>
      </c>
      <c r="AG32" s="3" t="s">
        <v>24</v>
      </c>
      <c r="AH32" s="4">
        <v>1335990</v>
      </c>
      <c r="AI32" s="4">
        <v>707203</v>
      </c>
      <c r="AJ32" s="4">
        <v>407969</v>
      </c>
      <c r="AK32" s="2" t="s">
        <v>420</v>
      </c>
    </row>
    <row r="33" spans="1:37" ht="15" customHeight="1">
      <c r="A33" s="19" t="s">
        <v>357</v>
      </c>
      <c r="B33" s="17">
        <v>0.53351305824365347</v>
      </c>
      <c r="C33" s="17">
        <v>0.45645376120140446</v>
      </c>
      <c r="D33" s="17">
        <v>0.51218797175773667</v>
      </c>
      <c r="E33" s="17">
        <v>0.16784838130899446</v>
      </c>
      <c r="F33" s="17">
        <v>1.7551057810221375</v>
      </c>
      <c r="G33" s="17">
        <v>4.6929541378426851</v>
      </c>
      <c r="H33" s="17">
        <v>0.16004051510550865</v>
      </c>
      <c r="I33" s="4">
        <v>93238097.333333328</v>
      </c>
      <c r="J33" s="4">
        <v>114896445.33333334</v>
      </c>
      <c r="K33" s="4">
        <v>215358262.66666666</v>
      </c>
      <c r="L33" s="4">
        <v>555490000000000</v>
      </c>
      <c r="M33" s="4">
        <v>97575000000000</v>
      </c>
      <c r="N33" s="4">
        <v>78166967</v>
      </c>
      <c r="O33" s="1" t="s">
        <v>486</v>
      </c>
      <c r="P33" s="4">
        <v>88900905735959</v>
      </c>
      <c r="Q33" s="4">
        <v>13830661</v>
      </c>
      <c r="R33" s="4">
        <v>49223813</v>
      </c>
      <c r="S33" s="4">
        <v>31463017</v>
      </c>
      <c r="T33" s="4">
        <v>21189914</v>
      </c>
      <c r="U33" s="4">
        <v>0</v>
      </c>
      <c r="V33" s="4">
        <v>76216448</v>
      </c>
      <c r="W33" s="16">
        <v>191923853</v>
      </c>
      <c r="X33" s="16">
        <v>98301089</v>
      </c>
      <c r="Y33" s="4">
        <v>32306373</v>
      </c>
      <c r="Z33" s="4">
        <v>6850196</v>
      </c>
      <c r="AA33" s="4">
        <v>3356426</v>
      </c>
      <c r="AB33" s="4">
        <v>54858162</v>
      </c>
      <c r="AC33" s="4">
        <v>0</v>
      </c>
      <c r="AD33" s="4">
        <v>929932</v>
      </c>
      <c r="AE33" s="3" t="s">
        <v>22</v>
      </c>
      <c r="AF33" s="3" t="s">
        <v>33</v>
      </c>
      <c r="AG33" s="3" t="s">
        <v>34</v>
      </c>
      <c r="AH33" s="4">
        <v>161518697</v>
      </c>
      <c r="AI33" s="4">
        <v>86172334</v>
      </c>
      <c r="AJ33" s="4">
        <v>69928573</v>
      </c>
      <c r="AK33" s="2" t="s">
        <v>358</v>
      </c>
    </row>
    <row r="34" spans="1:37" ht="15" customHeight="1">
      <c r="A34" s="19" t="s">
        <v>337</v>
      </c>
      <c r="B34" s="17">
        <v>0.54624710905865714</v>
      </c>
      <c r="C34" s="17">
        <v>0.31300147073132395</v>
      </c>
      <c r="D34" s="17">
        <v>0.39002841097873897</v>
      </c>
      <c r="E34" s="17">
        <v>0.15029175539263423</v>
      </c>
      <c r="F34" s="17">
        <v>1.4890776713159772</v>
      </c>
      <c r="G34" s="17">
        <v>2.8378982671883732</v>
      </c>
      <c r="H34" s="17">
        <v>0.39774164921902444</v>
      </c>
      <c r="I34" s="4">
        <v>769564</v>
      </c>
      <c r="J34" s="4">
        <v>1167719</v>
      </c>
      <c r="K34" s="4">
        <v>2137712</v>
      </c>
      <c r="L34" s="4">
        <v>5120467173928</v>
      </c>
      <c r="M34" s="4">
        <v>1334185227812</v>
      </c>
      <c r="N34" s="4">
        <v>858837</v>
      </c>
      <c r="O34" s="1" t="s">
        <v>486</v>
      </c>
      <c r="P34" s="4">
        <v>2036623058530</v>
      </c>
      <c r="Q34" s="4">
        <v>267885</v>
      </c>
      <c r="R34" s="4">
        <v>633273</v>
      </c>
      <c r="S34" s="4">
        <v>0</v>
      </c>
      <c r="T34" s="4">
        <v>0</v>
      </c>
      <c r="U34" s="4">
        <v>169819</v>
      </c>
      <c r="V34" s="4">
        <v>644557</v>
      </c>
      <c r="W34" s="16">
        <v>1715534</v>
      </c>
      <c r="X34" s="16">
        <v>669107</v>
      </c>
      <c r="Y34" s="4">
        <v>429040</v>
      </c>
      <c r="Z34" s="4">
        <v>0</v>
      </c>
      <c r="AA34" s="4">
        <v>171772</v>
      </c>
      <c r="AB34" s="4">
        <v>51857</v>
      </c>
      <c r="AC34" s="4">
        <v>5046</v>
      </c>
      <c r="AD34" s="4">
        <v>11392</v>
      </c>
      <c r="AE34" s="3" t="s">
        <v>22</v>
      </c>
      <c r="AF34" s="3" t="s">
        <v>53</v>
      </c>
      <c r="AG34" s="3" t="s">
        <v>24</v>
      </c>
      <c r="AH34" s="4">
        <v>2137712</v>
      </c>
      <c r="AI34" s="4">
        <v>1167719</v>
      </c>
      <c r="AJ34" s="4">
        <v>769564</v>
      </c>
      <c r="AK34" s="2" t="s">
        <v>338</v>
      </c>
    </row>
    <row r="35" spans="1:37" ht="15" customHeight="1">
      <c r="A35" s="19" t="s">
        <v>194</v>
      </c>
      <c r="B35" s="17">
        <v>0.55036744209681243</v>
      </c>
      <c r="C35" s="17">
        <v>0.10813958564445464</v>
      </c>
      <c r="D35" s="17">
        <v>0.25683769925312749</v>
      </c>
      <c r="E35" s="17">
        <v>0.11023203207912559</v>
      </c>
      <c r="F35" s="17">
        <v>1.1941886962434451</v>
      </c>
      <c r="G35" s="17">
        <v>1.2504308859014133</v>
      </c>
      <c r="H35" s="17">
        <v>2.4075768515218986E-2</v>
      </c>
      <c r="I35" s="4">
        <v>12090117</v>
      </c>
      <c r="J35" s="4">
        <v>13527767</v>
      </c>
      <c r="K35" s="4">
        <v>24579519</v>
      </c>
      <c r="L35" s="5">
        <v>109678800000000</v>
      </c>
      <c r="M35" s="4">
        <v>48736800000000</v>
      </c>
      <c r="N35" s="4">
        <v>11202099</v>
      </c>
      <c r="O35" s="1" t="s">
        <v>485</v>
      </c>
      <c r="P35" s="4">
        <v>2640601399827</v>
      </c>
      <c r="Q35" s="4">
        <v>962262</v>
      </c>
      <c r="R35" s="4">
        <v>4333591</v>
      </c>
      <c r="S35" s="4">
        <v>2849303</v>
      </c>
      <c r="T35" s="4">
        <v>1872219</v>
      </c>
      <c r="U35" s="4">
        <v>0</v>
      </c>
      <c r="V35" s="4">
        <v>331647</v>
      </c>
      <c r="W35" s="16">
        <v>10349022</v>
      </c>
      <c r="X35" s="16">
        <v>2658019</v>
      </c>
      <c r="Y35" s="4">
        <v>1427517</v>
      </c>
      <c r="Z35" s="4">
        <v>1230006</v>
      </c>
      <c r="AA35" s="4">
        <v>496</v>
      </c>
      <c r="AB35" s="4">
        <v>0</v>
      </c>
      <c r="AC35" s="4">
        <v>0</v>
      </c>
      <c r="AD35" s="4">
        <v>0</v>
      </c>
      <c r="AE35" s="1" t="s">
        <v>22</v>
      </c>
      <c r="AF35" s="1" t="s">
        <v>196</v>
      </c>
      <c r="AG35" s="1" t="s">
        <v>24</v>
      </c>
      <c r="AH35" s="5">
        <v>24579519</v>
      </c>
      <c r="AI35" s="5">
        <v>13527767</v>
      </c>
      <c r="AJ35" s="5">
        <v>12090117</v>
      </c>
      <c r="AK35" s="1" t="s">
        <v>195</v>
      </c>
    </row>
    <row r="36" spans="1:37" ht="15" customHeight="1">
      <c r="A36" s="19" t="s">
        <v>207</v>
      </c>
      <c r="B36" s="17">
        <v>0.56092168301963619</v>
      </c>
      <c r="C36" s="17">
        <v>0.61665177953627637</v>
      </c>
      <c r="D36" s="17">
        <v>0.62980324233604812</v>
      </c>
      <c r="E36" s="17">
        <v>0.16867981580834393</v>
      </c>
      <c r="F36" s="17">
        <v>0.37001414267587701</v>
      </c>
      <c r="G36" s="17">
        <v>0.9890194865450046</v>
      </c>
      <c r="H36" s="17">
        <v>0.20417085210515856</v>
      </c>
      <c r="I36" s="4">
        <v>976226</v>
      </c>
      <c r="J36" s="4">
        <v>2452229</v>
      </c>
      <c r="K36" s="4">
        <v>4371785</v>
      </c>
      <c r="L36" s="4">
        <v>5787450000000</v>
      </c>
      <c r="M36" s="4">
        <v>2909700000000</v>
      </c>
      <c r="N36" s="4">
        <v>3191051</v>
      </c>
      <c r="O36" s="1" t="s">
        <v>486</v>
      </c>
      <c r="P36" s="4">
        <v>1181628598016</v>
      </c>
      <c r="Q36" s="4">
        <v>84699</v>
      </c>
      <c r="R36" s="4">
        <v>2269947</v>
      </c>
      <c r="S36" s="4">
        <v>0</v>
      </c>
      <c r="T36" s="4">
        <v>0</v>
      </c>
      <c r="U36" s="4">
        <v>528453</v>
      </c>
      <c r="V36" s="4">
        <v>1397395</v>
      </c>
      <c r="W36" s="16">
        <v>4280494</v>
      </c>
      <c r="X36" s="16">
        <v>2695869</v>
      </c>
      <c r="Y36" s="4">
        <v>909288</v>
      </c>
      <c r="Z36" s="4">
        <v>0</v>
      </c>
      <c r="AA36" s="4">
        <v>88057</v>
      </c>
      <c r="AB36" s="4">
        <v>1698524</v>
      </c>
      <c r="AC36" s="4">
        <v>0</v>
      </c>
      <c r="AD36" s="4">
        <v>0</v>
      </c>
      <c r="AE36" s="3" t="s">
        <v>22</v>
      </c>
      <c r="AF36" s="3" t="s">
        <v>81</v>
      </c>
      <c r="AG36" s="3" t="s">
        <v>24</v>
      </c>
      <c r="AH36" s="4">
        <v>4371785</v>
      </c>
      <c r="AI36" s="4">
        <v>2452229</v>
      </c>
      <c r="AJ36" s="4">
        <v>976226</v>
      </c>
      <c r="AK36" s="2" t="s">
        <v>208</v>
      </c>
    </row>
    <row r="37" spans="1:37" ht="15" customHeight="1">
      <c r="A37" s="19" t="s">
        <v>396</v>
      </c>
      <c r="B37" s="17">
        <v>0.56115142321502565</v>
      </c>
      <c r="C37" s="17">
        <v>0.53093897690618441</v>
      </c>
      <c r="D37" s="17">
        <v>0.26583850437778767</v>
      </c>
      <c r="E37" s="17">
        <v>0.1032098498262181</v>
      </c>
      <c r="F37" s="17">
        <v>0.46265290118764502</v>
      </c>
      <c r="G37" s="17">
        <v>3.8478779208392941</v>
      </c>
      <c r="H37" s="17">
        <v>0.51367061375900058</v>
      </c>
      <c r="I37" s="4">
        <v>2098462.6666666665</v>
      </c>
      <c r="J37" s="4">
        <v>2049358.6666666665</v>
      </c>
      <c r="K37" s="4">
        <v>3652060</v>
      </c>
      <c r="L37" s="4">
        <v>20332000000000</v>
      </c>
      <c r="M37" s="4">
        <v>4194000000000</v>
      </c>
      <c r="N37" s="4">
        <v>2496874</v>
      </c>
      <c r="O37" s="1" t="s">
        <v>486</v>
      </c>
      <c r="P37" s="4">
        <v>10443950918948</v>
      </c>
      <c r="Q37" s="4">
        <v>166589</v>
      </c>
      <c r="R37" s="4">
        <v>2581513</v>
      </c>
      <c r="S37" s="4">
        <v>254226</v>
      </c>
      <c r="T37" s="4">
        <v>819100</v>
      </c>
      <c r="U37" s="4">
        <v>0</v>
      </c>
      <c r="V37" s="4">
        <v>3472553</v>
      </c>
      <c r="W37" s="16">
        <v>7293981</v>
      </c>
      <c r="X37" s="16">
        <v>1939021</v>
      </c>
      <c r="Y37" s="4">
        <v>726512</v>
      </c>
      <c r="Z37" s="4">
        <v>431087</v>
      </c>
      <c r="AA37" s="4">
        <v>1210</v>
      </c>
      <c r="AB37" s="4">
        <v>780212</v>
      </c>
      <c r="AC37" s="4">
        <v>0</v>
      </c>
      <c r="AD37" s="4">
        <v>0</v>
      </c>
      <c r="AE37" s="3" t="s">
        <v>22</v>
      </c>
      <c r="AF37" s="3" t="s">
        <v>33</v>
      </c>
      <c r="AG37" s="3" t="s">
        <v>34</v>
      </c>
      <c r="AH37" s="4">
        <v>2739045</v>
      </c>
      <c r="AI37" s="4">
        <v>1537019</v>
      </c>
      <c r="AJ37" s="4">
        <v>1573847</v>
      </c>
      <c r="AK37" s="2" t="s">
        <v>397</v>
      </c>
    </row>
    <row r="38" spans="1:37" ht="15" customHeight="1">
      <c r="A38" s="19" t="s">
        <v>387</v>
      </c>
      <c r="B38" s="17">
        <v>0.56118123084274152</v>
      </c>
      <c r="C38" s="17">
        <v>0.38437699620963739</v>
      </c>
      <c r="D38" s="17">
        <v>0.42979168028403703</v>
      </c>
      <c r="E38" s="17">
        <v>0.16440838350411333</v>
      </c>
      <c r="F38" s="17">
        <v>0.27841447241231604</v>
      </c>
      <c r="G38" s="17">
        <v>0.33182880203908244</v>
      </c>
      <c r="H38" s="17">
        <v>0.27219623770423829</v>
      </c>
      <c r="I38" s="4">
        <v>618529</v>
      </c>
      <c r="J38" s="4">
        <v>1324794</v>
      </c>
      <c r="K38" s="4">
        <v>2360724</v>
      </c>
      <c r="L38" s="4">
        <v>3762150000000</v>
      </c>
      <c r="M38" s="4">
        <v>2824800000000</v>
      </c>
      <c r="N38" s="4">
        <v>1846603</v>
      </c>
      <c r="O38" s="1" t="s">
        <v>486</v>
      </c>
      <c r="P38" s="4">
        <v>1024043075679</v>
      </c>
      <c r="Q38" s="4">
        <v>91338</v>
      </c>
      <c r="R38" s="4">
        <v>1424390</v>
      </c>
      <c r="S38" s="4">
        <v>0</v>
      </c>
      <c r="T38" s="4">
        <v>0</v>
      </c>
      <c r="U38" s="4">
        <v>215545</v>
      </c>
      <c r="V38" s="4">
        <v>380001</v>
      </c>
      <c r="W38" s="16">
        <v>2111274</v>
      </c>
      <c r="X38" s="16">
        <v>907408</v>
      </c>
      <c r="Y38" s="4">
        <v>300216</v>
      </c>
      <c r="Z38" s="4">
        <v>0</v>
      </c>
      <c r="AA38" s="4">
        <v>28952</v>
      </c>
      <c r="AB38" s="4">
        <v>578240</v>
      </c>
      <c r="AC38" s="4">
        <v>0</v>
      </c>
      <c r="AD38" s="4">
        <v>0</v>
      </c>
      <c r="AE38" s="3" t="s">
        <v>22</v>
      </c>
      <c r="AF38" s="3" t="s">
        <v>53</v>
      </c>
      <c r="AG38" s="3" t="s">
        <v>24</v>
      </c>
      <c r="AH38" s="4">
        <v>2360724</v>
      </c>
      <c r="AI38" s="4">
        <v>1324794</v>
      </c>
      <c r="AJ38" s="4">
        <v>618529</v>
      </c>
      <c r="AK38" s="2" t="s">
        <v>388</v>
      </c>
    </row>
    <row r="39" spans="1:37" ht="15" customHeight="1">
      <c r="A39" s="19" t="s">
        <v>311</v>
      </c>
      <c r="B39" s="17">
        <v>0.57118697191384615</v>
      </c>
      <c r="C39" s="17">
        <v>0.35531295464638285</v>
      </c>
      <c r="D39" s="17">
        <v>0.44136997701224046</v>
      </c>
      <c r="E39" s="17">
        <v>0.1038739615246612</v>
      </c>
      <c r="F39" s="17">
        <v>1.7584994003684922</v>
      </c>
      <c r="G39" s="17">
        <v>2.3087671232876712</v>
      </c>
      <c r="H39" s="17">
        <v>0.47783356833119428</v>
      </c>
      <c r="I39" s="4">
        <v>1505383</v>
      </c>
      <c r="J39" s="4">
        <v>3978255</v>
      </c>
      <c r="K39" s="4">
        <v>6964891</v>
      </c>
      <c r="L39" s="5">
        <v>14492400000000</v>
      </c>
      <c r="M39" s="4">
        <v>4380000000000</v>
      </c>
      <c r="N39" s="4">
        <v>2524884</v>
      </c>
      <c r="O39" s="1" t="s">
        <v>486</v>
      </c>
      <c r="P39" s="4">
        <v>6924955205683</v>
      </c>
      <c r="Q39" s="4">
        <v>601455</v>
      </c>
      <c r="R39" s="4">
        <v>654525</v>
      </c>
      <c r="S39" s="4">
        <v>0</v>
      </c>
      <c r="T39" s="4">
        <v>3697209</v>
      </c>
      <c r="U39" s="4">
        <v>0</v>
      </c>
      <c r="V39" s="4">
        <v>653708</v>
      </c>
      <c r="W39" s="16">
        <v>5606897</v>
      </c>
      <c r="X39" s="16">
        <v>2474716</v>
      </c>
      <c r="Y39" s="4">
        <v>1291022</v>
      </c>
      <c r="Z39" s="4">
        <v>0</v>
      </c>
      <c r="AA39" s="4">
        <v>230456</v>
      </c>
      <c r="AB39" s="4">
        <v>953238</v>
      </c>
      <c r="AC39" s="4">
        <v>0</v>
      </c>
      <c r="AD39" s="4">
        <v>0</v>
      </c>
      <c r="AE39" s="1" t="s">
        <v>22</v>
      </c>
      <c r="AF39" s="1" t="s">
        <v>59</v>
      </c>
      <c r="AG39" s="1" t="s">
        <v>24</v>
      </c>
      <c r="AH39" s="5">
        <v>6964891</v>
      </c>
      <c r="AI39" s="5">
        <v>3978255</v>
      </c>
      <c r="AJ39" s="5">
        <v>1505383</v>
      </c>
      <c r="AK39" s="1" t="s">
        <v>312</v>
      </c>
    </row>
    <row r="40" spans="1:37" ht="15" customHeight="1">
      <c r="A40" s="19" t="s">
        <v>141</v>
      </c>
      <c r="B40" s="17">
        <v>0.57340542452763876</v>
      </c>
      <c r="C40" s="17">
        <v>0.10486636953486743</v>
      </c>
      <c r="D40" s="17">
        <v>0.20533084941179394</v>
      </c>
      <c r="E40" s="17">
        <v>0.12338761193633248</v>
      </c>
      <c r="F40" s="17">
        <v>0.94432804368844203</v>
      </c>
      <c r="G40" s="17">
        <v>1.1536568616229828</v>
      </c>
      <c r="H40" s="17">
        <v>1.2272019495944383E-2</v>
      </c>
      <c r="I40" s="4">
        <v>37147568</v>
      </c>
      <c r="J40" s="4">
        <v>46908331</v>
      </c>
      <c r="K40" s="4">
        <v>81806570</v>
      </c>
      <c r="L40" s="4">
        <v>301064000000000</v>
      </c>
      <c r="M40" s="4">
        <v>139792000000000</v>
      </c>
      <c r="N40" s="4">
        <v>42074469</v>
      </c>
      <c r="O40" s="1" t="s">
        <v>486</v>
      </c>
      <c r="P40" s="4">
        <v>3694663277527</v>
      </c>
      <c r="Q40" s="4">
        <v>1537939</v>
      </c>
      <c r="R40" s="4">
        <v>10123528</v>
      </c>
      <c r="S40" s="4">
        <v>19191594</v>
      </c>
      <c r="T40" s="4">
        <v>2984381</v>
      </c>
      <c r="U40" s="4">
        <v>0</v>
      </c>
      <c r="V40" s="4">
        <v>7942729</v>
      </c>
      <c r="W40" s="16">
        <v>41780171</v>
      </c>
      <c r="X40" s="16">
        <v>8578758</v>
      </c>
      <c r="Y40" s="4">
        <v>1283224</v>
      </c>
      <c r="Z40" s="4">
        <v>1693329</v>
      </c>
      <c r="AA40" s="4">
        <v>1391827</v>
      </c>
      <c r="AB40" s="4">
        <v>4210378</v>
      </c>
      <c r="AC40" s="4">
        <v>0</v>
      </c>
      <c r="AD40" s="4">
        <v>0</v>
      </c>
      <c r="AE40" s="3" t="s">
        <v>22</v>
      </c>
      <c r="AF40" s="3" t="s">
        <v>59</v>
      </c>
      <c r="AG40" s="3" t="s">
        <v>24</v>
      </c>
      <c r="AH40" s="4">
        <v>81806570</v>
      </c>
      <c r="AI40" s="4">
        <v>46908331</v>
      </c>
      <c r="AJ40" s="4">
        <v>37147568</v>
      </c>
      <c r="AK40" s="2" t="s">
        <v>142</v>
      </c>
    </row>
    <row r="41" spans="1:37" ht="15" customHeight="1">
      <c r="A41" s="19" t="s">
        <v>341</v>
      </c>
      <c r="B41" s="17">
        <v>0.57754315324147865</v>
      </c>
      <c r="C41" s="17">
        <v>0.16252361649825925</v>
      </c>
      <c r="D41" s="17">
        <v>0.19412061116947227</v>
      </c>
      <c r="E41" s="17">
        <v>0.10901853054743603</v>
      </c>
      <c r="F41" s="17">
        <v>0.85053178820215303</v>
      </c>
      <c r="G41" s="17">
        <v>14.155045118949959</v>
      </c>
      <c r="H41" s="17">
        <v>0.59308142257857888</v>
      </c>
      <c r="I41" s="4">
        <v>483362</v>
      </c>
      <c r="J41" s="4">
        <v>726927</v>
      </c>
      <c r="K41" s="4">
        <v>1258654</v>
      </c>
      <c r="L41" s="4">
        <v>4433760000000</v>
      </c>
      <c r="M41" s="4">
        <v>292560000000</v>
      </c>
      <c r="N41" s="4">
        <v>680158</v>
      </c>
      <c r="O41" s="1" t="s">
        <v>485</v>
      </c>
      <c r="P41" s="4">
        <v>2629580688172</v>
      </c>
      <c r="Q41" s="4">
        <v>73796</v>
      </c>
      <c r="R41" s="4">
        <v>273912</v>
      </c>
      <c r="S41" s="4">
        <v>0</v>
      </c>
      <c r="T41" s="4">
        <v>0</v>
      </c>
      <c r="U41" s="4">
        <v>43295</v>
      </c>
      <c r="V41" s="4">
        <v>662780</v>
      </c>
      <c r="W41" s="16">
        <v>1053783</v>
      </c>
      <c r="X41" s="16">
        <v>204561</v>
      </c>
      <c r="Y41" s="4">
        <v>204289</v>
      </c>
      <c r="Z41" s="4">
        <v>0</v>
      </c>
      <c r="AA41" s="4">
        <v>272</v>
      </c>
      <c r="AB41" s="4">
        <v>0</v>
      </c>
      <c r="AC41" s="4">
        <v>0</v>
      </c>
      <c r="AD41" s="4">
        <v>0</v>
      </c>
      <c r="AE41" s="3" t="s">
        <v>22</v>
      </c>
      <c r="AF41" s="3" t="s">
        <v>242</v>
      </c>
      <c r="AG41" s="3" t="s">
        <v>24</v>
      </c>
      <c r="AH41" s="4">
        <v>1258654</v>
      </c>
      <c r="AI41" s="4">
        <v>726927</v>
      </c>
      <c r="AJ41" s="4">
        <v>483362</v>
      </c>
      <c r="AK41" s="2" t="s">
        <v>342</v>
      </c>
    </row>
    <row r="42" spans="1:37" ht="15" customHeight="1">
      <c r="A42" s="19" t="s">
        <v>278</v>
      </c>
      <c r="B42" s="17">
        <v>0.58645049972328023</v>
      </c>
      <c r="C42" s="17">
        <v>0.45301222354358289</v>
      </c>
      <c r="D42" s="17">
        <v>0.51238076259952692</v>
      </c>
      <c r="E42" s="17">
        <v>6.4446841847928371E-2</v>
      </c>
      <c r="F42" s="17">
        <v>0.97327967350640521</v>
      </c>
      <c r="G42" s="17">
        <v>-0.13996444466454325</v>
      </c>
      <c r="H42" s="17">
        <v>0.16362148079133837</v>
      </c>
      <c r="I42" s="4">
        <v>211292</v>
      </c>
      <c r="J42" s="4">
        <v>1224952</v>
      </c>
      <c r="K42" s="4">
        <v>2088756</v>
      </c>
      <c r="L42" s="4">
        <v>3278547000000</v>
      </c>
      <c r="M42" s="4">
        <v>3812106348000</v>
      </c>
      <c r="N42" s="4">
        <v>1058520</v>
      </c>
      <c r="O42" s="1" t="s">
        <v>484</v>
      </c>
      <c r="P42" s="4">
        <v>536440714984</v>
      </c>
      <c r="Q42" s="4">
        <v>153998</v>
      </c>
      <c r="R42" s="4">
        <v>630969</v>
      </c>
      <c r="S42" s="4">
        <v>148212</v>
      </c>
      <c r="T42" s="4">
        <v>118861</v>
      </c>
      <c r="U42" s="4">
        <v>0</v>
      </c>
      <c r="V42" s="4">
        <v>794696</v>
      </c>
      <c r="W42" s="16">
        <v>1846736</v>
      </c>
      <c r="X42" s="16">
        <v>946232</v>
      </c>
      <c r="Y42" s="4">
        <v>74785</v>
      </c>
      <c r="Z42" s="4">
        <v>318795</v>
      </c>
      <c r="AA42" s="4">
        <v>29661</v>
      </c>
      <c r="AB42" s="4">
        <v>522991</v>
      </c>
      <c r="AC42" s="4">
        <v>0</v>
      </c>
      <c r="AD42" s="4">
        <v>0</v>
      </c>
      <c r="AE42" s="3" t="s">
        <v>71</v>
      </c>
      <c r="AF42" s="3" t="s">
        <v>72</v>
      </c>
      <c r="AG42" s="3" t="s">
        <v>73</v>
      </c>
      <c r="AH42" s="4">
        <v>522189</v>
      </c>
      <c r="AI42" s="4">
        <v>306238</v>
      </c>
      <c r="AJ42" s="4">
        <v>52823</v>
      </c>
      <c r="AK42" s="2" t="s">
        <v>279</v>
      </c>
    </row>
    <row r="43" spans="1:37" ht="15" customHeight="1">
      <c r="A43" s="19" t="s">
        <v>51</v>
      </c>
      <c r="B43" s="17">
        <v>0.58672148630229559</v>
      </c>
      <c r="C43" s="17">
        <v>0.173839674452784</v>
      </c>
      <c r="D43" s="17">
        <v>0.21188756295022207</v>
      </c>
      <c r="E43" s="17">
        <v>0.11569654427645788</v>
      </c>
      <c r="F43" s="17">
        <v>0.85242859170062235</v>
      </c>
      <c r="G43" s="17">
        <v>1.9835322195704057</v>
      </c>
      <c r="H43" s="17">
        <v>9.5532594447844177E-2</v>
      </c>
      <c r="I43" s="4">
        <v>578529</v>
      </c>
      <c r="J43" s="4">
        <v>1072274</v>
      </c>
      <c r="K43" s="4">
        <v>1827569</v>
      </c>
      <c r="L43" s="4">
        <v>5000400000000</v>
      </c>
      <c r="M43" s="4">
        <v>1676000000000</v>
      </c>
      <c r="N43" s="4">
        <v>986580</v>
      </c>
      <c r="O43" s="1" t="s">
        <v>486</v>
      </c>
      <c r="P43" s="4">
        <v>477701185277</v>
      </c>
      <c r="Q43" s="4">
        <v>192832</v>
      </c>
      <c r="R43" s="4">
        <v>194903</v>
      </c>
      <c r="S43" s="4">
        <v>0</v>
      </c>
      <c r="T43" s="4">
        <v>0</v>
      </c>
      <c r="U43" s="4">
        <v>150549</v>
      </c>
      <c r="V43" s="4">
        <v>961115</v>
      </c>
      <c r="W43" s="16">
        <v>1499399</v>
      </c>
      <c r="X43" s="16">
        <v>317704</v>
      </c>
      <c r="Y43" s="4">
        <v>115228</v>
      </c>
      <c r="Z43" s="4">
        <v>0</v>
      </c>
      <c r="AA43" s="4">
        <v>48050</v>
      </c>
      <c r="AB43" s="4">
        <v>89426</v>
      </c>
      <c r="AC43" s="4">
        <v>65000</v>
      </c>
      <c r="AD43" s="4">
        <v>0</v>
      </c>
      <c r="AE43" s="3" t="s">
        <v>22</v>
      </c>
      <c r="AF43" s="3" t="s">
        <v>53</v>
      </c>
      <c r="AG43" s="3" t="s">
        <v>24</v>
      </c>
      <c r="AH43" s="4">
        <v>1827569</v>
      </c>
      <c r="AI43" s="4">
        <v>1072274</v>
      </c>
      <c r="AJ43" s="4">
        <v>578529</v>
      </c>
      <c r="AK43" s="2" t="s">
        <v>52</v>
      </c>
    </row>
    <row r="44" spans="1:37" ht="15" customHeight="1">
      <c r="A44" s="19" t="s">
        <v>79</v>
      </c>
      <c r="B44" s="17">
        <v>0.58870204963626627</v>
      </c>
      <c r="C44" s="17">
        <v>0.41532122566142776</v>
      </c>
      <c r="D44" s="17">
        <v>0.40251434473872433</v>
      </c>
      <c r="E44" s="17">
        <v>0.21187305093555092</v>
      </c>
      <c r="F44" s="17">
        <v>-0.27167901046855764</v>
      </c>
      <c r="G44" s="17">
        <v>-0.12306289881494986</v>
      </c>
      <c r="H44" s="17">
        <v>0.29741210437045218</v>
      </c>
      <c r="I44" s="4">
        <v>326115</v>
      </c>
      <c r="J44" s="4">
        <v>642948</v>
      </c>
      <c r="K44" s="4">
        <v>1092145</v>
      </c>
      <c r="L44" s="4">
        <v>1539200000000</v>
      </c>
      <c r="M44" s="4">
        <v>1755200000000</v>
      </c>
      <c r="N44" s="4">
        <v>1499538</v>
      </c>
      <c r="O44" s="1" t="s">
        <v>486</v>
      </c>
      <c r="P44" s="4">
        <v>457776711047</v>
      </c>
      <c r="Q44" s="4">
        <v>112920</v>
      </c>
      <c r="R44" s="4">
        <v>628513</v>
      </c>
      <c r="S44" s="4">
        <v>780</v>
      </c>
      <c r="T44" s="4">
        <v>0</v>
      </c>
      <c r="U44" s="4">
        <v>261697</v>
      </c>
      <c r="V44" s="4">
        <v>122984</v>
      </c>
      <c r="W44" s="16">
        <v>1126894</v>
      </c>
      <c r="X44" s="16">
        <v>453591</v>
      </c>
      <c r="Y44" s="4">
        <v>44733</v>
      </c>
      <c r="Z44" s="4">
        <v>35364</v>
      </c>
      <c r="AA44" s="4">
        <v>68644</v>
      </c>
      <c r="AB44" s="4">
        <v>265342</v>
      </c>
      <c r="AC44" s="4">
        <v>39508</v>
      </c>
      <c r="AD44" s="4">
        <v>0</v>
      </c>
      <c r="AE44" s="3" t="s">
        <v>22</v>
      </c>
      <c r="AF44" s="3" t="s">
        <v>81</v>
      </c>
      <c r="AG44" s="3" t="s">
        <v>24</v>
      </c>
      <c r="AH44" s="4">
        <v>1092145</v>
      </c>
      <c r="AI44" s="4">
        <v>642948</v>
      </c>
      <c r="AJ44" s="4">
        <v>326115</v>
      </c>
      <c r="AK44" s="2" t="s">
        <v>80</v>
      </c>
    </row>
    <row r="45" spans="1:37" ht="15" customHeight="1">
      <c r="A45" s="19" t="s">
        <v>465</v>
      </c>
      <c r="B45" s="17">
        <v>0.59214892452641399</v>
      </c>
      <c r="C45" s="17">
        <v>0.27404454223044128</v>
      </c>
      <c r="D45" s="17">
        <v>0.53517770333031711</v>
      </c>
      <c r="E45" s="17">
        <v>0.24232211698653361</v>
      </c>
      <c r="F45" s="17">
        <v>1.3487141962945413</v>
      </c>
      <c r="G45" s="17">
        <v>3.9457511380880121</v>
      </c>
      <c r="H45" s="17">
        <v>0.28083120996514194</v>
      </c>
      <c r="I45" s="4">
        <v>9951333.3333333321</v>
      </c>
      <c r="J45" s="4">
        <v>16285238.666666668</v>
      </c>
      <c r="K45" s="4">
        <v>27501930.666666664</v>
      </c>
      <c r="L45" s="4">
        <v>41066550000000</v>
      </c>
      <c r="M45" s="4">
        <v>8303400000000</v>
      </c>
      <c r="N45" s="4">
        <v>11709356</v>
      </c>
      <c r="O45" s="1" t="s">
        <v>486</v>
      </c>
      <c r="P45" s="4">
        <v>11532768925594</v>
      </c>
      <c r="Q45" s="4">
        <v>2405877</v>
      </c>
      <c r="R45" s="4">
        <v>973129</v>
      </c>
      <c r="S45" s="4">
        <v>2427899</v>
      </c>
      <c r="T45" s="4">
        <v>2479586</v>
      </c>
      <c r="U45" s="4">
        <v>0</v>
      </c>
      <c r="V45" s="4">
        <v>5796222</v>
      </c>
      <c r="W45" s="16">
        <v>14082713</v>
      </c>
      <c r="X45" s="16">
        <v>7536754</v>
      </c>
      <c r="Y45" s="4">
        <v>4500159</v>
      </c>
      <c r="Z45" s="4">
        <v>1557656</v>
      </c>
      <c r="AA45" s="4">
        <v>1478939</v>
      </c>
      <c r="AB45" s="4">
        <v>0</v>
      </c>
      <c r="AC45" s="4">
        <v>0</v>
      </c>
      <c r="AD45" s="4">
        <v>0</v>
      </c>
      <c r="AE45" s="3" t="s">
        <v>22</v>
      </c>
      <c r="AF45" s="3" t="s">
        <v>33</v>
      </c>
      <c r="AG45" s="3" t="s">
        <v>34</v>
      </c>
      <c r="AH45" s="4">
        <v>20626448</v>
      </c>
      <c r="AI45" s="4">
        <v>12213929</v>
      </c>
      <c r="AJ45" s="4">
        <v>7463500</v>
      </c>
      <c r="AK45" s="2" t="s">
        <v>466</v>
      </c>
    </row>
    <row r="46" spans="1:37" ht="15" customHeight="1">
      <c r="A46" s="19" t="s">
        <v>383</v>
      </c>
      <c r="B46" s="17">
        <v>0.59354690442528313</v>
      </c>
      <c r="C46" s="17">
        <v>0.43237505285491024</v>
      </c>
      <c r="D46" s="17">
        <v>0.71013553331658341</v>
      </c>
      <c r="E46" s="17">
        <v>0.14479612390440416</v>
      </c>
      <c r="F46" s="17">
        <v>1.2538296110406151</v>
      </c>
      <c r="G46" s="17">
        <v>0.59569131204326065</v>
      </c>
      <c r="H46" s="17">
        <v>0.3100355866759214</v>
      </c>
      <c r="I46" s="4">
        <v>1063904</v>
      </c>
      <c r="J46" s="4">
        <v>2549151</v>
      </c>
      <c r="K46" s="4">
        <v>4294776</v>
      </c>
      <c r="L46" s="4">
        <v>7347600000000</v>
      </c>
      <c r="M46" s="4">
        <v>4604650000000</v>
      </c>
      <c r="N46" s="4">
        <v>1905546</v>
      </c>
      <c r="O46" s="1" t="s">
        <v>486</v>
      </c>
      <c r="P46" s="4">
        <v>2278017476660</v>
      </c>
      <c r="Q46" s="4">
        <v>325067</v>
      </c>
      <c r="R46" s="4">
        <v>1928701</v>
      </c>
      <c r="S46" s="4">
        <v>0</v>
      </c>
      <c r="T46" s="4">
        <v>0</v>
      </c>
      <c r="U46" s="4">
        <v>225990</v>
      </c>
      <c r="V46" s="4">
        <v>135171</v>
      </c>
      <c r="W46" s="16">
        <v>2614929</v>
      </c>
      <c r="X46" s="16">
        <v>1856954</v>
      </c>
      <c r="Y46" s="4">
        <v>881098</v>
      </c>
      <c r="Z46" s="4">
        <v>0</v>
      </c>
      <c r="AA46" s="4">
        <v>243421</v>
      </c>
      <c r="AB46" s="4">
        <v>732435</v>
      </c>
      <c r="AC46" s="4">
        <v>0</v>
      </c>
      <c r="AD46" s="4">
        <v>0</v>
      </c>
      <c r="AE46" s="3" t="s">
        <v>22</v>
      </c>
      <c r="AF46" s="3" t="s">
        <v>53</v>
      </c>
      <c r="AG46" s="3" t="s">
        <v>24</v>
      </c>
      <c r="AH46" s="4">
        <v>4294776</v>
      </c>
      <c r="AI46" s="4">
        <v>2549151</v>
      </c>
      <c r="AJ46" s="4">
        <v>1063904</v>
      </c>
      <c r="AK46" s="2" t="s">
        <v>384</v>
      </c>
    </row>
    <row r="47" spans="1:37" ht="15" customHeight="1">
      <c r="A47" s="19" t="s">
        <v>77</v>
      </c>
      <c r="B47" s="17">
        <v>0.6016386328924076</v>
      </c>
      <c r="C47" s="17">
        <v>0.65060179563908782</v>
      </c>
      <c r="D47" s="17">
        <v>0.44627272431120679</v>
      </c>
      <c r="E47" s="17">
        <v>0.10144633730834753</v>
      </c>
      <c r="F47" s="17">
        <v>-2.8362242927402189E-2</v>
      </c>
      <c r="G47" s="17">
        <v>0.63775866077656362</v>
      </c>
      <c r="H47" s="17">
        <v>0.26833503247586599</v>
      </c>
      <c r="I47" s="4">
        <v>714588</v>
      </c>
      <c r="J47" s="4">
        <v>2774326</v>
      </c>
      <c r="K47" s="4">
        <v>4611283</v>
      </c>
      <c r="L47" s="4">
        <v>7044000000000</v>
      </c>
      <c r="M47" s="4">
        <v>4301000000000</v>
      </c>
      <c r="N47" s="4">
        <v>4745887</v>
      </c>
      <c r="O47" s="1" t="s">
        <v>486</v>
      </c>
      <c r="P47" s="4">
        <v>1890151968760</v>
      </c>
      <c r="Q47" s="4">
        <v>656132</v>
      </c>
      <c r="R47" s="4">
        <v>1032182</v>
      </c>
      <c r="S47" s="4">
        <v>328655</v>
      </c>
      <c r="T47" s="4">
        <v>571316</v>
      </c>
      <c r="U47" s="4">
        <v>0</v>
      </c>
      <c r="V47" s="4">
        <v>4134306</v>
      </c>
      <c r="W47" s="16">
        <v>6722591</v>
      </c>
      <c r="X47" s="16">
        <v>3000109</v>
      </c>
      <c r="Y47" s="4">
        <v>324736</v>
      </c>
      <c r="Z47" s="4">
        <v>303333</v>
      </c>
      <c r="AA47" s="4">
        <v>937476</v>
      </c>
      <c r="AB47" s="4">
        <v>1434564</v>
      </c>
      <c r="AC47" s="4">
        <v>0</v>
      </c>
      <c r="AD47" s="4">
        <v>0</v>
      </c>
      <c r="AE47" s="3" t="s">
        <v>22</v>
      </c>
      <c r="AF47" s="3" t="s">
        <v>27</v>
      </c>
      <c r="AG47" s="3" t="s">
        <v>24</v>
      </c>
      <c r="AH47" s="4">
        <v>4611283</v>
      </c>
      <c r="AI47" s="4">
        <v>2774326</v>
      </c>
      <c r="AJ47" s="4">
        <v>714588</v>
      </c>
      <c r="AK47" s="2" t="s">
        <v>78</v>
      </c>
    </row>
    <row r="48" spans="1:37" ht="15" customHeight="1">
      <c r="A48" s="19" t="s">
        <v>394</v>
      </c>
      <c r="B48" s="17">
        <v>0.60274890980967522</v>
      </c>
      <c r="C48" s="17">
        <v>0.28213208623711128</v>
      </c>
      <c r="D48" s="17">
        <v>0.46786073173832732</v>
      </c>
      <c r="E48" s="17">
        <v>9.4611223206770401E-2</v>
      </c>
      <c r="F48" s="17">
        <v>1.8092048772110596</v>
      </c>
      <c r="G48" s="17">
        <v>3.5226414455548181</v>
      </c>
      <c r="H48" s="17">
        <v>1.3601412498563836</v>
      </c>
      <c r="I48" s="4">
        <v>1174280</v>
      </c>
      <c r="J48" s="4">
        <v>2366344</v>
      </c>
      <c r="K48" s="4">
        <v>3925920</v>
      </c>
      <c r="L48" s="4">
        <v>12411635324000</v>
      </c>
      <c r="M48" s="4">
        <v>2744333256000</v>
      </c>
      <c r="N48" s="4">
        <v>1397520</v>
      </c>
      <c r="O48" s="1" t="s">
        <v>489</v>
      </c>
      <c r="P48" s="4">
        <v>16881577182347</v>
      </c>
      <c r="Q48" s="4">
        <v>17475</v>
      </c>
      <c r="R48" s="4">
        <v>1673080</v>
      </c>
      <c r="S48" s="4">
        <v>25425</v>
      </c>
      <c r="T48" s="4">
        <v>90892</v>
      </c>
      <c r="U48" s="4">
        <v>0</v>
      </c>
      <c r="V48" s="4">
        <v>560559</v>
      </c>
      <c r="W48" s="16">
        <v>2367431</v>
      </c>
      <c r="X48" s="16">
        <v>1107628</v>
      </c>
      <c r="Y48" s="4">
        <v>39832</v>
      </c>
      <c r="Z48" s="4">
        <v>521060</v>
      </c>
      <c r="AA48" s="4">
        <v>35890</v>
      </c>
      <c r="AB48" s="4">
        <v>190321</v>
      </c>
      <c r="AC48" s="4">
        <v>0</v>
      </c>
      <c r="AD48" s="4">
        <v>320525</v>
      </c>
      <c r="AE48" s="3" t="s">
        <v>284</v>
      </c>
      <c r="AF48" s="3" t="s">
        <v>310</v>
      </c>
      <c r="AG48" s="3" t="s">
        <v>73</v>
      </c>
      <c r="AH48" s="4">
        <v>981480</v>
      </c>
      <c r="AI48" s="4">
        <v>591586</v>
      </c>
      <c r="AJ48" s="4">
        <v>293570</v>
      </c>
      <c r="AK48" s="2" t="s">
        <v>395</v>
      </c>
    </row>
    <row r="49" spans="1:37" ht="15" customHeight="1">
      <c r="A49" s="19" t="s">
        <v>455</v>
      </c>
      <c r="B49" s="17">
        <v>0.60948064613947239</v>
      </c>
      <c r="C49" s="17">
        <v>0.36656338285414564</v>
      </c>
      <c r="D49" s="17">
        <v>0.51274959773668027</v>
      </c>
      <c r="E49" s="17">
        <v>0.18132972124299174</v>
      </c>
      <c r="F49" s="17">
        <v>1.5693923173389137</v>
      </c>
      <c r="G49" s="17">
        <v>1.6836480228001425</v>
      </c>
      <c r="H49" s="17">
        <v>0.13341826739233517</v>
      </c>
      <c r="I49" s="4">
        <v>1858794</v>
      </c>
      <c r="J49" s="4">
        <v>4164552</v>
      </c>
      <c r="K49" s="4">
        <v>6832952</v>
      </c>
      <c r="L49" s="4">
        <v>10250906400000</v>
      </c>
      <c r="M49" s="4">
        <v>3819765600000</v>
      </c>
      <c r="N49" s="4">
        <v>2659365</v>
      </c>
      <c r="O49" s="1" t="s">
        <v>487</v>
      </c>
      <c r="P49" s="4">
        <v>1367658171089</v>
      </c>
      <c r="Q49" s="4">
        <v>239245</v>
      </c>
      <c r="R49" s="4">
        <v>2582742</v>
      </c>
      <c r="S49" s="4">
        <v>0</v>
      </c>
      <c r="T49" s="4">
        <v>514953</v>
      </c>
      <c r="U49" s="4">
        <v>0</v>
      </c>
      <c r="V49" s="4">
        <v>1547920</v>
      </c>
      <c r="W49" s="16">
        <v>4884860</v>
      </c>
      <c r="X49" s="16">
        <v>2504710</v>
      </c>
      <c r="Y49" s="4">
        <v>1170652</v>
      </c>
      <c r="Z49" s="4">
        <v>0</v>
      </c>
      <c r="AA49" s="4">
        <v>501843</v>
      </c>
      <c r="AB49" s="4">
        <v>832215</v>
      </c>
      <c r="AC49" s="4">
        <v>0</v>
      </c>
      <c r="AD49" s="4">
        <v>0</v>
      </c>
      <c r="AE49" s="3" t="s">
        <v>40</v>
      </c>
      <c r="AF49" s="3" t="s">
        <v>76</v>
      </c>
      <c r="AG49" s="3" t="s">
        <v>42</v>
      </c>
      <c r="AH49" s="4">
        <v>3416476</v>
      </c>
      <c r="AI49" s="4">
        <v>2082276</v>
      </c>
      <c r="AJ49" s="4">
        <v>929397</v>
      </c>
      <c r="AK49" s="2" t="s">
        <v>456</v>
      </c>
    </row>
    <row r="50" spans="1:37" ht="15" customHeight="1">
      <c r="A50" s="19" t="s">
        <v>294</v>
      </c>
      <c r="B50" s="17">
        <v>0.61504629629629626</v>
      </c>
      <c r="C50" s="17">
        <v>0.3468742855509831</v>
      </c>
      <c r="D50" s="17">
        <v>0.64697197240548532</v>
      </c>
      <c r="E50" s="17">
        <v>6.5503367426020323E-2</v>
      </c>
      <c r="F50" s="17">
        <v>2.5846215310857739</v>
      </c>
      <c r="G50" s="17">
        <v>1.8876243141289437</v>
      </c>
      <c r="H50" s="17">
        <v>0.46000736529531833</v>
      </c>
      <c r="I50" s="4">
        <v>300048</v>
      </c>
      <c r="J50" s="4">
        <v>860868</v>
      </c>
      <c r="K50" s="4">
        <v>1399680</v>
      </c>
      <c r="L50" s="5">
        <v>4580650000000</v>
      </c>
      <c r="M50" s="4">
        <v>1586304000000</v>
      </c>
      <c r="N50" s="4">
        <v>390468</v>
      </c>
      <c r="O50" s="1" t="s">
        <v>486</v>
      </c>
      <c r="P50" s="4">
        <v>2107132737840</v>
      </c>
      <c r="Q50" s="4">
        <v>203600</v>
      </c>
      <c r="R50" s="4">
        <v>64101</v>
      </c>
      <c r="S50" s="4">
        <v>171989</v>
      </c>
      <c r="T50" s="4">
        <v>22866</v>
      </c>
      <c r="U50" s="4">
        <v>0</v>
      </c>
      <c r="V50" s="4">
        <v>287883</v>
      </c>
      <c r="W50" s="16">
        <v>750439</v>
      </c>
      <c r="X50" s="16">
        <v>485513</v>
      </c>
      <c r="Y50" s="4">
        <v>44018</v>
      </c>
      <c r="Z50" s="4">
        <v>12180</v>
      </c>
      <c r="AA50" s="4">
        <v>56158</v>
      </c>
      <c r="AB50" s="4">
        <v>195872</v>
      </c>
      <c r="AC50" s="4">
        <v>0</v>
      </c>
      <c r="AD50" s="4">
        <v>177285</v>
      </c>
      <c r="AE50" s="1" t="s">
        <v>22</v>
      </c>
      <c r="AF50" s="1" t="s">
        <v>33</v>
      </c>
      <c r="AG50" s="1" t="s">
        <v>34</v>
      </c>
      <c r="AH50" s="5">
        <v>1049760</v>
      </c>
      <c r="AI50" s="5">
        <v>645651</v>
      </c>
      <c r="AJ50" s="5">
        <v>225036</v>
      </c>
      <c r="AK50" s="1" t="s">
        <v>295</v>
      </c>
    </row>
    <row r="51" spans="1:37" ht="15" customHeight="1">
      <c r="A51" s="19" t="s">
        <v>116</v>
      </c>
      <c r="B51" s="17">
        <v>0.62282113168541475</v>
      </c>
      <c r="C51" s="17">
        <v>0.2513606010714709</v>
      </c>
      <c r="D51" s="17">
        <v>0.52258201494033585</v>
      </c>
      <c r="E51" s="17">
        <v>0.15821269258376755</v>
      </c>
      <c r="F51" s="17">
        <v>0.86923321194364911</v>
      </c>
      <c r="G51" s="17">
        <v>1.0231536900176954</v>
      </c>
      <c r="H51" s="17">
        <v>6.2497587353762103E-2</v>
      </c>
      <c r="I51" s="4">
        <v>29520874.666666668</v>
      </c>
      <c r="J51" s="4">
        <v>52930752</v>
      </c>
      <c r="K51" s="4">
        <v>84985478.666666657</v>
      </c>
      <c r="L51" s="5">
        <v>186589800000000</v>
      </c>
      <c r="M51" s="4">
        <v>92227200000000</v>
      </c>
      <c r="N51" s="4">
        <v>45465423</v>
      </c>
      <c r="O51" s="1" t="s">
        <v>486</v>
      </c>
      <c r="P51" s="4">
        <v>11661412324821</v>
      </c>
      <c r="Q51" s="4">
        <v>4863941</v>
      </c>
      <c r="R51" s="4">
        <v>22159779</v>
      </c>
      <c r="S51" s="4">
        <v>3274418</v>
      </c>
      <c r="T51" s="4">
        <v>3562111</v>
      </c>
      <c r="U51" s="4">
        <v>0</v>
      </c>
      <c r="V51" s="4">
        <v>7017547</v>
      </c>
      <c r="W51" s="16">
        <v>40877796</v>
      </c>
      <c r="X51" s="16">
        <v>21362001</v>
      </c>
      <c r="Y51" s="4">
        <v>14148963</v>
      </c>
      <c r="Z51" s="4">
        <v>4133873</v>
      </c>
      <c r="AA51" s="4">
        <v>2020152</v>
      </c>
      <c r="AB51" s="4">
        <v>976726</v>
      </c>
      <c r="AC51" s="4">
        <v>0</v>
      </c>
      <c r="AD51" s="4">
        <v>82287</v>
      </c>
      <c r="AE51" s="1" t="s">
        <v>22</v>
      </c>
      <c r="AF51" s="1" t="s">
        <v>33</v>
      </c>
      <c r="AG51" s="1" t="s">
        <v>34</v>
      </c>
      <c r="AH51" s="5">
        <v>63739109</v>
      </c>
      <c r="AI51" s="5">
        <v>39698064</v>
      </c>
      <c r="AJ51" s="5">
        <v>22140656</v>
      </c>
      <c r="AK51" s="1" t="s">
        <v>117</v>
      </c>
    </row>
    <row r="52" spans="1:37" ht="15" customHeight="1">
      <c r="A52" s="19" t="s">
        <v>143</v>
      </c>
      <c r="B52" s="17">
        <v>0.62769146533580722</v>
      </c>
      <c r="C52" s="17">
        <v>0.11045925753924764</v>
      </c>
      <c r="D52" s="17">
        <v>0.24045143470413144</v>
      </c>
      <c r="E52" s="17">
        <v>0.17015035595173622</v>
      </c>
      <c r="F52" s="17">
        <v>0.68605950657864434</v>
      </c>
      <c r="G52" s="17">
        <v>1.2272516248839369</v>
      </c>
      <c r="H52" s="17">
        <v>0.10175266973873244</v>
      </c>
      <c r="I52" s="4">
        <v>23267710.666666668</v>
      </c>
      <c r="J52" s="4">
        <v>38962382.666666664</v>
      </c>
      <c r="K52" s="4">
        <v>62072506.666666672</v>
      </c>
      <c r="L52" s="4">
        <v>136747940000000</v>
      </c>
      <c r="M52" s="4">
        <v>61397616000000</v>
      </c>
      <c r="N52" s="4">
        <v>36815134</v>
      </c>
      <c r="O52" s="1" t="s">
        <v>485</v>
      </c>
      <c r="P52" s="4">
        <v>13914467976272</v>
      </c>
      <c r="Q52" s="4">
        <v>3028558</v>
      </c>
      <c r="R52" s="4">
        <v>17837396</v>
      </c>
      <c r="S52" s="4">
        <v>1211014</v>
      </c>
      <c r="T52" s="4">
        <v>1419636</v>
      </c>
      <c r="U52" s="4">
        <v>0</v>
      </c>
      <c r="V52" s="4">
        <v>5018439</v>
      </c>
      <c r="W52" s="16">
        <v>28515043</v>
      </c>
      <c r="X52" s="16">
        <v>6856483</v>
      </c>
      <c r="Y52" s="4">
        <v>5471127</v>
      </c>
      <c r="Z52" s="4">
        <v>1105186</v>
      </c>
      <c r="AA52" s="4">
        <v>265132</v>
      </c>
      <c r="AB52" s="4">
        <v>15038</v>
      </c>
      <c r="AC52" s="4">
        <v>0</v>
      </c>
      <c r="AD52" s="4">
        <v>0</v>
      </c>
      <c r="AE52" s="3" t="s">
        <v>22</v>
      </c>
      <c r="AF52" s="3" t="s">
        <v>33</v>
      </c>
      <c r="AG52" s="3" t="s">
        <v>34</v>
      </c>
      <c r="AH52" s="4">
        <v>46554380</v>
      </c>
      <c r="AI52" s="4">
        <v>29221787</v>
      </c>
      <c r="AJ52" s="4">
        <v>17450783</v>
      </c>
      <c r="AK52" s="2" t="s">
        <v>144</v>
      </c>
    </row>
    <row r="53" spans="1:37" ht="15" customHeight="1">
      <c r="A53" s="19" t="s">
        <v>211</v>
      </c>
      <c r="B53" s="17">
        <v>0.6282179331680332</v>
      </c>
      <c r="C53" s="17">
        <v>0.54909626482169638</v>
      </c>
      <c r="D53" s="17">
        <v>0.30903331903543518</v>
      </c>
      <c r="E53" s="17">
        <v>0.13747608605475706</v>
      </c>
      <c r="F53" s="17">
        <v>-1.3881151415118103E-2</v>
      </c>
      <c r="G53" s="17">
        <v>0.3029016277423921</v>
      </c>
      <c r="H53" s="17">
        <v>6.9414016475754264E-2</v>
      </c>
      <c r="I53" s="4">
        <v>861024</v>
      </c>
      <c r="J53" s="4">
        <v>1672460</v>
      </c>
      <c r="K53" s="4">
        <v>2662229</v>
      </c>
      <c r="L53" s="5">
        <v>6263082000000</v>
      </c>
      <c r="M53" s="4">
        <v>4807026000000</v>
      </c>
      <c r="N53" s="4">
        <v>2699704</v>
      </c>
      <c r="O53" s="1" t="s">
        <v>485</v>
      </c>
      <c r="P53" s="4">
        <v>434745677137</v>
      </c>
      <c r="Q53" s="4">
        <v>47094</v>
      </c>
      <c r="R53" s="4">
        <v>4036771</v>
      </c>
      <c r="S53" s="4">
        <v>0</v>
      </c>
      <c r="T53" s="4">
        <v>0</v>
      </c>
      <c r="U53" s="4">
        <v>166197</v>
      </c>
      <c r="V53" s="4">
        <v>480237</v>
      </c>
      <c r="W53" s="16">
        <v>4730299</v>
      </c>
      <c r="X53" s="16">
        <v>1461820</v>
      </c>
      <c r="Y53" s="4">
        <v>321710</v>
      </c>
      <c r="Z53" s="4">
        <v>0</v>
      </c>
      <c r="AA53" s="4">
        <v>0</v>
      </c>
      <c r="AB53" s="4">
        <v>1117488</v>
      </c>
      <c r="AC53" s="4">
        <v>22622</v>
      </c>
      <c r="AD53" s="4">
        <v>0</v>
      </c>
      <c r="AE53" s="1" t="s">
        <v>22</v>
      </c>
      <c r="AF53" s="1" t="s">
        <v>53</v>
      </c>
      <c r="AG53" s="1" t="s">
        <v>24</v>
      </c>
      <c r="AH53" s="5">
        <v>2662229</v>
      </c>
      <c r="AI53" s="5">
        <v>1672460</v>
      </c>
      <c r="AJ53" s="5">
        <v>861024</v>
      </c>
      <c r="AK53" s="1" t="s">
        <v>212</v>
      </c>
    </row>
    <row r="54" spans="1:37" ht="15" customHeight="1">
      <c r="A54" s="19" t="s">
        <v>423</v>
      </c>
      <c r="B54" s="17">
        <v>0.63387445188074154</v>
      </c>
      <c r="C54" s="17">
        <v>0.32622905903345734</v>
      </c>
      <c r="D54" s="17">
        <v>0.58442562423274758</v>
      </c>
      <c r="E54" s="17">
        <v>6.0387012364788918E-2</v>
      </c>
      <c r="F54" s="17">
        <v>0.68344795342377807</v>
      </c>
      <c r="G54" s="17">
        <v>2.8100152703912378</v>
      </c>
      <c r="H54" s="17">
        <v>0.13491026486585769</v>
      </c>
      <c r="I54" s="4">
        <v>2184681.3333333335</v>
      </c>
      <c r="J54" s="4">
        <v>6787804</v>
      </c>
      <c r="K54" s="4">
        <v>10708436</v>
      </c>
      <c r="L54" s="4">
        <v>36178000000000</v>
      </c>
      <c r="M54" s="4">
        <v>9495500000000</v>
      </c>
      <c r="N54" s="4">
        <v>6361014</v>
      </c>
      <c r="O54" s="1" t="s">
        <v>486</v>
      </c>
      <c r="P54" s="4">
        <v>4880783562317</v>
      </c>
      <c r="Q54" s="4">
        <v>208588</v>
      </c>
      <c r="R54" s="4">
        <v>3406023</v>
      </c>
      <c r="S54" s="4">
        <v>53062</v>
      </c>
      <c r="T54" s="4">
        <v>1299928</v>
      </c>
      <c r="U54" s="4">
        <v>0</v>
      </c>
      <c r="V54" s="4">
        <v>1009897</v>
      </c>
      <c r="W54" s="16">
        <v>5977498</v>
      </c>
      <c r="X54" s="16">
        <v>3493403</v>
      </c>
      <c r="Y54" s="4">
        <v>609562</v>
      </c>
      <c r="Z54" s="4">
        <v>638291</v>
      </c>
      <c r="AA54" s="4">
        <v>0</v>
      </c>
      <c r="AB54" s="4">
        <v>2245550</v>
      </c>
      <c r="AC54" s="4">
        <v>0</v>
      </c>
      <c r="AD54" s="4">
        <v>0</v>
      </c>
      <c r="AE54" s="3" t="s">
        <v>22</v>
      </c>
      <c r="AF54" s="3" t="s">
        <v>425</v>
      </c>
      <c r="AG54" s="3" t="s">
        <v>34</v>
      </c>
      <c r="AH54" s="4">
        <v>8031327</v>
      </c>
      <c r="AI54" s="4">
        <v>5090853</v>
      </c>
      <c r="AJ54" s="4">
        <v>1638511</v>
      </c>
      <c r="AK54" s="2" t="s">
        <v>424</v>
      </c>
    </row>
    <row r="55" spans="1:37" ht="15" customHeight="1">
      <c r="A55" s="19" t="s">
        <v>185</v>
      </c>
      <c r="B55" s="17">
        <v>0.63497661154368357</v>
      </c>
      <c r="C55" s="17">
        <v>0.35320291817030158</v>
      </c>
      <c r="D55" s="17">
        <v>0.6589854659557397</v>
      </c>
      <c r="E55" s="17">
        <v>0.12100624704899575</v>
      </c>
      <c r="F55" s="17">
        <v>3.6505694775866768</v>
      </c>
      <c r="G55" s="17">
        <v>3.0116277904994302</v>
      </c>
      <c r="H55" s="17">
        <v>8.069633130970108E-2</v>
      </c>
      <c r="I55" s="4">
        <v>26653320</v>
      </c>
      <c r="J55" s="4">
        <v>44705141</v>
      </c>
      <c r="K55" s="4">
        <v>70404390</v>
      </c>
      <c r="L55" s="4">
        <v>220264000000000</v>
      </c>
      <c r="M55" s="4">
        <v>54906390000000</v>
      </c>
      <c r="N55" s="4">
        <v>15138875</v>
      </c>
      <c r="O55" s="1" t="s">
        <v>486</v>
      </c>
      <c r="P55" s="4">
        <v>17774496719600</v>
      </c>
      <c r="Q55" s="4">
        <v>3874497</v>
      </c>
      <c r="R55" s="4">
        <v>10122815</v>
      </c>
      <c r="S55" s="4">
        <v>0</v>
      </c>
      <c r="T55" s="4">
        <v>9457740</v>
      </c>
      <c r="U55" s="4">
        <v>0</v>
      </c>
      <c r="V55" s="4">
        <v>14280281</v>
      </c>
      <c r="W55" s="16">
        <v>37735333</v>
      </c>
      <c r="X55" s="16">
        <v>24867036</v>
      </c>
      <c r="Y55" s="4">
        <v>19595324</v>
      </c>
      <c r="Z55" s="4">
        <v>0</v>
      </c>
      <c r="AA55" s="4">
        <v>1364625</v>
      </c>
      <c r="AB55" s="4">
        <v>3754613</v>
      </c>
      <c r="AC55" s="4">
        <v>0</v>
      </c>
      <c r="AD55" s="4">
        <v>152474</v>
      </c>
      <c r="AE55" s="3" t="s">
        <v>22</v>
      </c>
      <c r="AF55" s="3" t="s">
        <v>72</v>
      </c>
      <c r="AG55" s="3" t="s">
        <v>24</v>
      </c>
      <c r="AH55" s="4">
        <v>70404390</v>
      </c>
      <c r="AI55" s="4">
        <v>44705141</v>
      </c>
      <c r="AJ55" s="4">
        <v>26653320</v>
      </c>
      <c r="AK55" s="2" t="s">
        <v>186</v>
      </c>
    </row>
    <row r="56" spans="1:37" ht="15" customHeight="1">
      <c r="A56" s="19" t="s">
        <v>417</v>
      </c>
      <c r="B56" s="17">
        <v>0.64798380464351235</v>
      </c>
      <c r="C56" s="17">
        <v>0.34212943632567849</v>
      </c>
      <c r="D56" s="17">
        <v>0.43918054886334723</v>
      </c>
      <c r="E56" s="17">
        <v>0.14497983412860713</v>
      </c>
      <c r="F56" s="17">
        <v>1.8289966639781225</v>
      </c>
      <c r="G56" s="17">
        <v>4.3071413067071846</v>
      </c>
      <c r="H56" s="17">
        <v>0.72300219389343334</v>
      </c>
      <c r="I56" s="4">
        <v>408356</v>
      </c>
      <c r="J56" s="4">
        <v>768201</v>
      </c>
      <c r="K56" s="4">
        <v>1185525</v>
      </c>
      <c r="L56" s="4">
        <v>2816640000000</v>
      </c>
      <c r="M56" s="4">
        <v>530726400000</v>
      </c>
      <c r="N56" s="4">
        <v>419062</v>
      </c>
      <c r="O56" s="1" t="s">
        <v>486</v>
      </c>
      <c r="P56" s="4">
        <v>2036436899408</v>
      </c>
      <c r="Q56" s="4">
        <v>105807</v>
      </c>
      <c r="R56" s="4">
        <v>635758</v>
      </c>
      <c r="S56" s="4">
        <v>43979</v>
      </c>
      <c r="T56" s="4">
        <v>10335</v>
      </c>
      <c r="U56" s="4">
        <v>0</v>
      </c>
      <c r="V56" s="4">
        <v>127666</v>
      </c>
      <c r="W56" s="16">
        <v>923545</v>
      </c>
      <c r="X56" s="16">
        <v>405603</v>
      </c>
      <c r="Y56" s="4">
        <v>184713</v>
      </c>
      <c r="Z56" s="4">
        <v>145712</v>
      </c>
      <c r="AA56" s="4">
        <v>26078</v>
      </c>
      <c r="AB56" s="4">
        <v>49100</v>
      </c>
      <c r="AC56" s="4">
        <v>0</v>
      </c>
      <c r="AD56" s="4">
        <v>0</v>
      </c>
      <c r="AE56" s="3" t="s">
        <v>22</v>
      </c>
      <c r="AF56" s="3" t="s">
        <v>155</v>
      </c>
      <c r="AG56" s="3" t="s">
        <v>24</v>
      </c>
      <c r="AH56" s="4">
        <v>1185525</v>
      </c>
      <c r="AI56" s="4">
        <v>768201</v>
      </c>
      <c r="AJ56" s="4">
        <v>408356</v>
      </c>
      <c r="AK56" s="2" t="s">
        <v>418</v>
      </c>
    </row>
    <row r="57" spans="1:37" ht="15" customHeight="1">
      <c r="A57" s="19" t="s">
        <v>197</v>
      </c>
      <c r="B57" s="17">
        <v>0.64921918291575376</v>
      </c>
      <c r="C57" s="17">
        <v>0.30197171622127938</v>
      </c>
      <c r="D57" s="17">
        <v>0.38446516209010478</v>
      </c>
      <c r="E57" s="17">
        <v>8.4597177969959039E-2</v>
      </c>
      <c r="F57" s="17">
        <v>1.5316932484639554</v>
      </c>
      <c r="G57" s="17">
        <v>0.96674979218620116</v>
      </c>
      <c r="H57" s="17">
        <v>0.44780283658235254</v>
      </c>
      <c r="I57" s="4">
        <v>260204</v>
      </c>
      <c r="J57" s="4">
        <v>1070839</v>
      </c>
      <c r="K57" s="4">
        <v>1649426</v>
      </c>
      <c r="L57" s="4">
        <v>3075800000000</v>
      </c>
      <c r="M57" s="4">
        <v>1563900000000</v>
      </c>
      <c r="N57" s="4">
        <v>651511</v>
      </c>
      <c r="O57" s="1" t="s">
        <v>486</v>
      </c>
      <c r="P57" s="4">
        <v>1377351964760</v>
      </c>
      <c r="Q57" s="4">
        <v>93900</v>
      </c>
      <c r="R57" s="4">
        <v>684897</v>
      </c>
      <c r="S57" s="4">
        <v>0</v>
      </c>
      <c r="T57" s="4">
        <v>0</v>
      </c>
      <c r="U57" s="4">
        <v>200489</v>
      </c>
      <c r="V57" s="4">
        <v>316228</v>
      </c>
      <c r="W57" s="16">
        <v>1295514</v>
      </c>
      <c r="X57" s="16">
        <v>498080</v>
      </c>
      <c r="Y57" s="4">
        <v>414527</v>
      </c>
      <c r="Z57" s="4">
        <v>0</v>
      </c>
      <c r="AA57" s="4">
        <v>61952</v>
      </c>
      <c r="AB57" s="4">
        <v>21601</v>
      </c>
      <c r="AC57" s="4">
        <v>0</v>
      </c>
      <c r="AD57" s="4">
        <v>0</v>
      </c>
      <c r="AE57" s="3" t="s">
        <v>22</v>
      </c>
      <c r="AF57" s="3" t="s">
        <v>199</v>
      </c>
      <c r="AG57" s="3" t="s">
        <v>24</v>
      </c>
      <c r="AH57" s="4">
        <v>1649426</v>
      </c>
      <c r="AI57" s="4">
        <v>1070839</v>
      </c>
      <c r="AJ57" s="4">
        <v>260204</v>
      </c>
      <c r="AK57" s="2" t="s">
        <v>198</v>
      </c>
    </row>
    <row r="58" spans="1:37" ht="15" customHeight="1">
      <c r="A58" s="19" t="s">
        <v>353</v>
      </c>
      <c r="B58" s="17">
        <v>0.65319673043890769</v>
      </c>
      <c r="C58" s="17">
        <v>0.43740024803323968</v>
      </c>
      <c r="D58" s="17">
        <v>0.73012869234587685</v>
      </c>
      <c r="E58" s="17">
        <v>0.17705093974220185</v>
      </c>
      <c r="F58" s="17">
        <v>1.4353149426937368</v>
      </c>
      <c r="G58" s="17">
        <v>3.6056104288146233</v>
      </c>
      <c r="H58" s="17">
        <v>0.14376983303829607</v>
      </c>
      <c r="I58" s="4">
        <v>31142493.333333336</v>
      </c>
      <c r="J58" s="4">
        <v>66754080</v>
      </c>
      <c r="K58" s="4">
        <v>102195980</v>
      </c>
      <c r="L58" s="4">
        <v>175895668098000</v>
      </c>
      <c r="M58" s="4">
        <v>38191608000000</v>
      </c>
      <c r="N58" s="4">
        <v>41964174</v>
      </c>
      <c r="O58" s="1" t="s">
        <v>486</v>
      </c>
      <c r="P58" s="4">
        <v>25288490834609</v>
      </c>
      <c r="Q58" s="4">
        <v>3751016</v>
      </c>
      <c r="R58" s="4">
        <v>10863410</v>
      </c>
      <c r="S58" s="4">
        <v>4516094</v>
      </c>
      <c r="T58" s="4">
        <v>17688692</v>
      </c>
      <c r="U58" s="4">
        <v>0</v>
      </c>
      <c r="V58" s="4">
        <v>24403621</v>
      </c>
      <c r="W58" s="16">
        <v>61222833</v>
      </c>
      <c r="X58" s="16">
        <v>44700547</v>
      </c>
      <c r="Y58" s="4">
        <v>12719973</v>
      </c>
      <c r="Z58" s="4">
        <v>19394331</v>
      </c>
      <c r="AA58" s="4">
        <v>2031184</v>
      </c>
      <c r="AB58" s="4">
        <v>10555059</v>
      </c>
      <c r="AC58" s="4">
        <v>0</v>
      </c>
      <c r="AD58" s="4">
        <v>0</v>
      </c>
      <c r="AE58" s="3" t="s">
        <v>22</v>
      </c>
      <c r="AF58" s="3" t="s">
        <v>132</v>
      </c>
      <c r="AG58" s="3" t="s">
        <v>34</v>
      </c>
      <c r="AH58" s="4">
        <v>76646985</v>
      </c>
      <c r="AI58" s="4">
        <v>50065560</v>
      </c>
      <c r="AJ58" s="4">
        <v>23356870</v>
      </c>
      <c r="AK58" s="2" t="s">
        <v>354</v>
      </c>
    </row>
    <row r="59" spans="1:37" ht="15" customHeight="1">
      <c r="A59" s="19" t="s">
        <v>343</v>
      </c>
      <c r="B59" s="17">
        <v>0.65658301476314695</v>
      </c>
      <c r="C59" s="17">
        <v>0.29119918763635744</v>
      </c>
      <c r="D59" s="17">
        <v>0.50121851747207291</v>
      </c>
      <c r="E59" s="17">
        <v>5.2808906106180019E-2</v>
      </c>
      <c r="F59" s="17">
        <v>0.68695685074215995</v>
      </c>
      <c r="G59" s="17">
        <v>2.7201492537313432</v>
      </c>
      <c r="H59" s="17">
        <v>0.63576620330176481</v>
      </c>
      <c r="I59" s="4">
        <v>414381.33333333337</v>
      </c>
      <c r="J59" s="4">
        <v>1131964</v>
      </c>
      <c r="K59" s="4">
        <v>1724022.6666666667</v>
      </c>
      <c r="L59" s="4">
        <v>7846807743000</v>
      </c>
      <c r="M59" s="4">
        <v>2109272292000</v>
      </c>
      <c r="N59" s="4">
        <v>1021972</v>
      </c>
      <c r="O59" s="1" t="s">
        <v>486</v>
      </c>
      <c r="P59" s="4">
        <v>4988735166806</v>
      </c>
      <c r="Q59" s="4">
        <v>39714</v>
      </c>
      <c r="R59" s="4">
        <v>283185</v>
      </c>
      <c r="S59" s="4">
        <v>189721</v>
      </c>
      <c r="T59" s="4">
        <v>186843</v>
      </c>
      <c r="U59" s="4">
        <v>0</v>
      </c>
      <c r="V59" s="4">
        <v>302164</v>
      </c>
      <c r="W59" s="16">
        <v>1001627</v>
      </c>
      <c r="X59" s="16">
        <v>502034</v>
      </c>
      <c r="Y59" s="4">
        <v>198448</v>
      </c>
      <c r="Z59" s="4">
        <v>176711</v>
      </c>
      <c r="AA59" s="4">
        <v>0</v>
      </c>
      <c r="AB59" s="4">
        <v>126875</v>
      </c>
      <c r="AC59" s="4">
        <v>0</v>
      </c>
      <c r="AD59" s="4">
        <v>0</v>
      </c>
      <c r="AE59" s="3" t="s">
        <v>22</v>
      </c>
      <c r="AF59" s="3" t="s">
        <v>345</v>
      </c>
      <c r="AG59" s="3" t="s">
        <v>34</v>
      </c>
      <c r="AH59" s="4">
        <v>1293017</v>
      </c>
      <c r="AI59" s="4">
        <v>848973</v>
      </c>
      <c r="AJ59" s="4">
        <v>310786</v>
      </c>
      <c r="AK59" s="2" t="s">
        <v>344</v>
      </c>
    </row>
    <row r="60" spans="1:37" ht="15" customHeight="1">
      <c r="A60" s="19" t="s">
        <v>459</v>
      </c>
      <c r="B60" s="17">
        <v>0.65732298623650176</v>
      </c>
      <c r="C60" s="17">
        <v>0.41807964682334869</v>
      </c>
      <c r="D60" s="17">
        <v>0.67832758954061034</v>
      </c>
      <c r="E60" s="17">
        <v>0.12106446309034614</v>
      </c>
      <c r="F60" s="17">
        <v>0.62469865622124654</v>
      </c>
      <c r="G60" s="17">
        <v>1.7609216780326513</v>
      </c>
      <c r="H60" s="17">
        <v>7.1752449020441464E-2</v>
      </c>
      <c r="I60" s="4">
        <v>6469733.333333334</v>
      </c>
      <c r="J60" s="4">
        <v>14065110.666666666</v>
      </c>
      <c r="K60" s="4">
        <v>21397564</v>
      </c>
      <c r="L60" s="4">
        <v>53440400000000</v>
      </c>
      <c r="M60" s="4">
        <v>19356000000000</v>
      </c>
      <c r="N60" s="4">
        <v>13170174</v>
      </c>
      <c r="O60" s="1" t="s">
        <v>486</v>
      </c>
      <c r="P60" s="4">
        <v>3834479576632</v>
      </c>
      <c r="Q60" s="4">
        <v>930619</v>
      </c>
      <c r="R60" s="4">
        <v>2747747</v>
      </c>
      <c r="S60" s="4">
        <v>959165</v>
      </c>
      <c r="T60" s="4">
        <v>3535910</v>
      </c>
      <c r="U60" s="4">
        <v>0</v>
      </c>
      <c r="V60" s="4">
        <v>5014709</v>
      </c>
      <c r="W60" s="16">
        <v>13188150</v>
      </c>
      <c r="X60" s="16">
        <v>8945886</v>
      </c>
      <c r="Y60" s="4">
        <v>451365</v>
      </c>
      <c r="Z60" s="4">
        <v>2916659</v>
      </c>
      <c r="AA60" s="4">
        <v>163312</v>
      </c>
      <c r="AB60" s="4">
        <v>4699394</v>
      </c>
      <c r="AC60" s="4">
        <v>715156</v>
      </c>
      <c r="AD60" s="4">
        <v>0</v>
      </c>
      <c r="AE60" s="3" t="s">
        <v>22</v>
      </c>
      <c r="AF60" s="3" t="s">
        <v>33</v>
      </c>
      <c r="AG60" s="3" t="s">
        <v>34</v>
      </c>
      <c r="AH60" s="4">
        <v>16048173</v>
      </c>
      <c r="AI60" s="4">
        <v>10548833</v>
      </c>
      <c r="AJ60" s="4">
        <v>4852300</v>
      </c>
      <c r="AK60" s="2" t="s">
        <v>460</v>
      </c>
    </row>
    <row r="61" spans="1:37" ht="15" customHeight="1">
      <c r="A61" s="19" t="s">
        <v>240</v>
      </c>
      <c r="B61" s="17">
        <v>0.65753135516886985</v>
      </c>
      <c r="C61" s="17">
        <v>0.20695528551841566</v>
      </c>
      <c r="D61" s="17">
        <v>0.30011314020774488</v>
      </c>
      <c r="E61" s="17">
        <v>0.1731066356053205</v>
      </c>
      <c r="F61" s="17">
        <v>0.398094101381049</v>
      </c>
      <c r="G61" s="17">
        <v>1.6329639889196677</v>
      </c>
      <c r="H61" s="17">
        <v>0.46979940364845568</v>
      </c>
      <c r="I61" s="4">
        <v>460706</v>
      </c>
      <c r="J61" s="4">
        <v>1118353</v>
      </c>
      <c r="K61" s="4">
        <v>1700836</v>
      </c>
      <c r="L61" s="4">
        <v>2661400000000</v>
      </c>
      <c r="M61" s="4">
        <v>1010800000000</v>
      </c>
      <c r="N61" s="4">
        <v>1216539</v>
      </c>
      <c r="O61" s="1" t="s">
        <v>485</v>
      </c>
      <c r="P61" s="4">
        <v>1250324132870</v>
      </c>
      <c r="Q61" s="4">
        <v>85481</v>
      </c>
      <c r="R61" s="4">
        <v>390177</v>
      </c>
      <c r="S61" s="4">
        <v>0</v>
      </c>
      <c r="T61" s="4">
        <v>0</v>
      </c>
      <c r="U61" s="4">
        <v>20672</v>
      </c>
      <c r="V61" s="4">
        <v>676551</v>
      </c>
      <c r="W61" s="16">
        <v>1172881</v>
      </c>
      <c r="X61" s="16">
        <v>351997</v>
      </c>
      <c r="Y61" s="4">
        <v>159904</v>
      </c>
      <c r="Z61" s="4">
        <v>0</v>
      </c>
      <c r="AA61" s="4">
        <v>70858</v>
      </c>
      <c r="AB61" s="4">
        <v>121235</v>
      </c>
      <c r="AC61" s="4">
        <v>0</v>
      </c>
      <c r="AD61" s="4">
        <v>0</v>
      </c>
      <c r="AE61" s="3" t="s">
        <v>22</v>
      </c>
      <c r="AF61" s="3" t="s">
        <v>242</v>
      </c>
      <c r="AG61" s="3" t="s">
        <v>24</v>
      </c>
      <c r="AH61" s="4">
        <v>1700836</v>
      </c>
      <c r="AI61" s="4">
        <v>1118353</v>
      </c>
      <c r="AJ61" s="4">
        <v>460706</v>
      </c>
      <c r="AK61" s="2" t="s">
        <v>241</v>
      </c>
    </row>
    <row r="62" spans="1:37" ht="15" customHeight="1">
      <c r="A62" s="19" t="s">
        <v>299</v>
      </c>
      <c r="B62" s="17">
        <v>0.6692871627569329</v>
      </c>
      <c r="C62" s="17">
        <v>0.36622646389518593</v>
      </c>
      <c r="D62" s="17">
        <v>0.74962490393203007</v>
      </c>
      <c r="E62" s="17">
        <v>0.16231355774595499</v>
      </c>
      <c r="F62" s="17">
        <v>2.3796672420758807</v>
      </c>
      <c r="G62" s="17">
        <v>3.2238805970149254</v>
      </c>
      <c r="H62" s="17">
        <v>0.79989577194408279</v>
      </c>
      <c r="I62" s="4">
        <v>261828</v>
      </c>
      <c r="J62" s="4">
        <v>1231732</v>
      </c>
      <c r="K62" s="4">
        <v>1840364</v>
      </c>
      <c r="L62" s="4">
        <v>1613100000000</v>
      </c>
      <c r="M62" s="4">
        <v>381900000000</v>
      </c>
      <c r="N62" s="4">
        <v>544540</v>
      </c>
      <c r="O62" s="1" t="s">
        <v>484</v>
      </c>
      <c r="P62" s="4">
        <v>1290311869723</v>
      </c>
      <c r="Q62" s="4">
        <v>56944</v>
      </c>
      <c r="R62" s="4">
        <v>482079</v>
      </c>
      <c r="S62" s="4">
        <v>14905</v>
      </c>
      <c r="T62" s="4">
        <v>96439</v>
      </c>
      <c r="U62" s="4">
        <v>0</v>
      </c>
      <c r="V62" s="4">
        <v>248736</v>
      </c>
      <c r="W62" s="16">
        <v>899103</v>
      </c>
      <c r="X62" s="16">
        <v>673990</v>
      </c>
      <c r="Y62" s="4">
        <v>248268</v>
      </c>
      <c r="Z62" s="4">
        <v>136560</v>
      </c>
      <c r="AA62" s="4">
        <v>56946</v>
      </c>
      <c r="AB62" s="4">
        <v>215341</v>
      </c>
      <c r="AC62" s="4">
        <v>0</v>
      </c>
      <c r="AD62" s="4">
        <v>16875</v>
      </c>
      <c r="AE62" s="3" t="s">
        <v>71</v>
      </c>
      <c r="AF62" s="3" t="s">
        <v>41</v>
      </c>
      <c r="AG62" s="3" t="s">
        <v>73</v>
      </c>
      <c r="AH62" s="4">
        <v>460091</v>
      </c>
      <c r="AI62" s="4">
        <v>307933</v>
      </c>
      <c r="AJ62" s="4">
        <v>65457</v>
      </c>
      <c r="AK62" s="2" t="s">
        <v>300</v>
      </c>
    </row>
    <row r="63" spans="1:37" ht="15" customHeight="1">
      <c r="A63" s="19" t="s">
        <v>94</v>
      </c>
      <c r="B63" s="17">
        <v>0.68284852177053401</v>
      </c>
      <c r="C63" s="17">
        <v>0.24704706387632117</v>
      </c>
      <c r="D63" s="17">
        <v>0.43363255207663187</v>
      </c>
      <c r="E63" s="17">
        <v>0.22461795346473556</v>
      </c>
      <c r="F63" s="17">
        <v>1.5151707602543962</v>
      </c>
      <c r="G63" s="17">
        <v>4.2324786324786325</v>
      </c>
      <c r="H63" s="17">
        <v>0.27049138071456513</v>
      </c>
      <c r="I63" s="4">
        <v>2227680</v>
      </c>
      <c r="J63" s="4">
        <v>6474136</v>
      </c>
      <c r="K63" s="4">
        <v>9481072</v>
      </c>
      <c r="L63" s="4">
        <v>9917640000000</v>
      </c>
      <c r="M63" s="4">
        <v>1895400000000</v>
      </c>
      <c r="N63" s="4">
        <v>3769554</v>
      </c>
      <c r="O63" s="1" t="s">
        <v>484</v>
      </c>
      <c r="P63" s="4">
        <v>2682636137030</v>
      </c>
      <c r="Q63" s="4">
        <v>499812</v>
      </c>
      <c r="R63" s="4">
        <v>2191406</v>
      </c>
      <c r="S63" s="4">
        <v>0</v>
      </c>
      <c r="T63" s="4">
        <v>1190284</v>
      </c>
      <c r="U63" s="4">
        <v>0</v>
      </c>
      <c r="V63" s="4">
        <v>1520009</v>
      </c>
      <c r="W63" s="16">
        <v>5401511</v>
      </c>
      <c r="X63" s="16">
        <v>2342271</v>
      </c>
      <c r="Y63" s="4">
        <v>1084310</v>
      </c>
      <c r="Z63" s="4">
        <v>0</v>
      </c>
      <c r="AA63" s="4">
        <v>92649</v>
      </c>
      <c r="AB63" s="4">
        <v>1123312</v>
      </c>
      <c r="AC63" s="4">
        <v>0</v>
      </c>
      <c r="AD63" s="4">
        <v>42000</v>
      </c>
      <c r="AE63" s="3" t="s">
        <v>71</v>
      </c>
      <c r="AF63" s="3" t="s">
        <v>81</v>
      </c>
      <c r="AG63" s="3" t="s">
        <v>73</v>
      </c>
      <c r="AH63" s="4">
        <v>2370268</v>
      </c>
      <c r="AI63" s="4">
        <v>1618534</v>
      </c>
      <c r="AJ63" s="4">
        <v>556920</v>
      </c>
      <c r="AK63" s="2" t="s">
        <v>95</v>
      </c>
    </row>
    <row r="64" spans="1:37" ht="15" customHeight="1">
      <c r="A64" s="19" t="s">
        <v>112</v>
      </c>
      <c r="B64" s="17">
        <v>0.68315160129624919</v>
      </c>
      <c r="C64" s="17">
        <v>0.15071479782811228</v>
      </c>
      <c r="D64" s="17">
        <v>0.17837800768131284</v>
      </c>
      <c r="E64" s="17">
        <v>0.22278102017461726</v>
      </c>
      <c r="F64" s="17">
        <v>1.1945616106893717</v>
      </c>
      <c r="G64" s="17">
        <v>0.73554166666666665</v>
      </c>
      <c r="H64" s="17">
        <v>0.19011657764161846</v>
      </c>
      <c r="I64" s="4">
        <v>55676987</v>
      </c>
      <c r="J64" s="4">
        <v>65422382</v>
      </c>
      <c r="K64" s="4">
        <v>95765540</v>
      </c>
      <c r="L64" s="4">
        <v>249918000000000</v>
      </c>
      <c r="M64" s="4">
        <v>144000000000000</v>
      </c>
      <c r="N64" s="4">
        <v>43637663</v>
      </c>
      <c r="O64" s="1" t="s">
        <v>486</v>
      </c>
      <c r="P64" s="4">
        <v>47513554851038</v>
      </c>
      <c r="Q64" s="4">
        <v>10535502</v>
      </c>
      <c r="R64" s="4">
        <v>61636024</v>
      </c>
      <c r="S64" s="4">
        <v>0</v>
      </c>
      <c r="T64" s="4">
        <v>0</v>
      </c>
      <c r="U64" s="4">
        <v>2224971</v>
      </c>
      <c r="V64" s="4">
        <v>6517536</v>
      </c>
      <c r="W64" s="16">
        <v>80914033</v>
      </c>
      <c r="X64" s="16">
        <v>14433284</v>
      </c>
      <c r="Y64" s="4">
        <v>11080071</v>
      </c>
      <c r="Z64" s="4">
        <v>0</v>
      </c>
      <c r="AA64" s="4">
        <v>3353213</v>
      </c>
      <c r="AB64" s="4">
        <v>0</v>
      </c>
      <c r="AC64" s="4">
        <v>0</v>
      </c>
      <c r="AD64" s="4">
        <v>0</v>
      </c>
      <c r="AE64" s="3" t="s">
        <v>22</v>
      </c>
      <c r="AF64" s="3" t="s">
        <v>53</v>
      </c>
      <c r="AG64" s="3" t="s">
        <v>24</v>
      </c>
      <c r="AH64" s="4">
        <v>95765540</v>
      </c>
      <c r="AI64" s="4">
        <v>65422382</v>
      </c>
      <c r="AJ64" s="4">
        <v>55676987</v>
      </c>
      <c r="AK64" s="2" t="s">
        <v>113</v>
      </c>
    </row>
    <row r="65" spans="1:37" ht="15" customHeight="1">
      <c r="A65" s="19" t="s">
        <v>339</v>
      </c>
      <c r="B65" s="17">
        <v>0.68327823624985917</v>
      </c>
      <c r="C65" s="17">
        <v>0.30308850320930458</v>
      </c>
      <c r="D65" s="17">
        <v>0.40330175663567192</v>
      </c>
      <c r="E65" s="17">
        <v>3.4927775491443588E-2</v>
      </c>
      <c r="F65" s="17">
        <v>1.1803725302892543</v>
      </c>
      <c r="G65" s="17">
        <v>5.4090040927694405</v>
      </c>
      <c r="H65" s="17">
        <v>0.27688463445194206</v>
      </c>
      <c r="I65" s="4">
        <v>295350.66666666663</v>
      </c>
      <c r="J65" s="4">
        <v>906125.33333333326</v>
      </c>
      <c r="K65" s="4">
        <v>1326144</v>
      </c>
      <c r="L65" s="4">
        <v>8456040000000</v>
      </c>
      <c r="M65" s="4">
        <v>1319400000000</v>
      </c>
      <c r="N65" s="4">
        <v>608219</v>
      </c>
      <c r="O65" s="1" t="s">
        <v>486</v>
      </c>
      <c r="P65" s="4">
        <v>2341347544311</v>
      </c>
      <c r="Q65" s="4">
        <v>89098</v>
      </c>
      <c r="R65" s="4">
        <v>520115</v>
      </c>
      <c r="S65" s="4">
        <v>161443</v>
      </c>
      <c r="T65" s="4">
        <v>17134</v>
      </c>
      <c r="U65" s="4">
        <v>0</v>
      </c>
      <c r="V65" s="4">
        <v>208831</v>
      </c>
      <c r="W65" s="16">
        <v>996621</v>
      </c>
      <c r="X65" s="16">
        <v>401939</v>
      </c>
      <c r="Y65" s="4">
        <v>218857</v>
      </c>
      <c r="Z65" s="4">
        <v>129564</v>
      </c>
      <c r="AA65" s="4">
        <v>0</v>
      </c>
      <c r="AB65" s="4">
        <v>53518</v>
      </c>
      <c r="AC65" s="4">
        <v>0</v>
      </c>
      <c r="AD65" s="4">
        <v>0</v>
      </c>
      <c r="AE65" s="3" t="s">
        <v>22</v>
      </c>
      <c r="AF65" s="3" t="s">
        <v>33</v>
      </c>
      <c r="AG65" s="3" t="s">
        <v>34</v>
      </c>
      <c r="AH65" s="4">
        <v>994608</v>
      </c>
      <c r="AI65" s="4">
        <v>679594</v>
      </c>
      <c r="AJ65" s="4">
        <v>221513</v>
      </c>
      <c r="AK65" s="2" t="s">
        <v>340</v>
      </c>
    </row>
    <row r="66" spans="1:37" ht="15" customHeight="1">
      <c r="A66" s="19" t="s">
        <v>275</v>
      </c>
      <c r="B66" s="17">
        <v>0.68426268428918169</v>
      </c>
      <c r="C66" s="17">
        <v>0.13118382282801089</v>
      </c>
      <c r="D66" s="17">
        <v>0.2171900293486701</v>
      </c>
      <c r="E66" s="17">
        <v>0.11392548432805726</v>
      </c>
      <c r="F66" s="17">
        <v>0.69470511302083038</v>
      </c>
      <c r="G66" s="17">
        <v>0.76017029328287611</v>
      </c>
      <c r="H66" s="17">
        <v>0.69009783670877911</v>
      </c>
      <c r="I66" s="4">
        <v>420288</v>
      </c>
      <c r="J66" s="4">
        <v>1032952</v>
      </c>
      <c r="K66" s="4">
        <v>1509584</v>
      </c>
      <c r="L66" s="4">
        <v>3689148240000</v>
      </c>
      <c r="M66" s="4">
        <v>2095904160000</v>
      </c>
      <c r="N66" s="4">
        <v>890765</v>
      </c>
      <c r="O66" s="1" t="s">
        <v>484</v>
      </c>
      <c r="P66" s="4">
        <v>2545873219722</v>
      </c>
      <c r="Q66" s="4">
        <v>59724</v>
      </c>
      <c r="R66" s="4">
        <v>125112</v>
      </c>
      <c r="S66" s="4">
        <v>228837</v>
      </c>
      <c r="T66" s="4">
        <v>144105</v>
      </c>
      <c r="U66" s="4">
        <v>0</v>
      </c>
      <c r="V66" s="4">
        <v>354018</v>
      </c>
      <c r="W66" s="16">
        <v>911796</v>
      </c>
      <c r="X66" s="16">
        <v>198033</v>
      </c>
      <c r="Y66" s="4">
        <v>23021</v>
      </c>
      <c r="Z66" s="4">
        <v>121481</v>
      </c>
      <c r="AA66" s="4">
        <v>53531</v>
      </c>
      <c r="AB66" s="4">
        <v>0</v>
      </c>
      <c r="AC66" s="4">
        <v>0</v>
      </c>
      <c r="AD66" s="4">
        <v>0</v>
      </c>
      <c r="AE66" s="3" t="s">
        <v>71</v>
      </c>
      <c r="AF66" s="3" t="s">
        <v>277</v>
      </c>
      <c r="AG66" s="3" t="s">
        <v>73</v>
      </c>
      <c r="AH66" s="4">
        <v>377396</v>
      </c>
      <c r="AI66" s="4">
        <v>258238</v>
      </c>
      <c r="AJ66" s="4">
        <v>105072</v>
      </c>
      <c r="AK66" s="2" t="s">
        <v>276</v>
      </c>
    </row>
    <row r="67" spans="1:37" ht="15" customHeight="1">
      <c r="A67" s="19" t="s">
        <v>402</v>
      </c>
      <c r="B67" s="17">
        <v>0.68704258366974869</v>
      </c>
      <c r="C67" s="17">
        <v>0.18046992725987387</v>
      </c>
      <c r="D67" s="17">
        <v>0.45511326850719519</v>
      </c>
      <c r="E67" s="17">
        <v>0.11804365962180201</v>
      </c>
      <c r="F67" s="17">
        <v>0.75672584187408487</v>
      </c>
      <c r="G67" s="17">
        <v>3.3151999999999999</v>
      </c>
      <c r="H67" s="17">
        <v>0.36825057396088245</v>
      </c>
      <c r="I67" s="4">
        <v>254691</v>
      </c>
      <c r="J67" s="4">
        <v>553959</v>
      </c>
      <c r="K67" s="4">
        <v>806295</v>
      </c>
      <c r="L67" s="4">
        <v>2157600000000</v>
      </c>
      <c r="M67" s="4">
        <v>500000000000</v>
      </c>
      <c r="N67" s="4">
        <v>458976</v>
      </c>
      <c r="O67" s="1" t="s">
        <v>485</v>
      </c>
      <c r="P67" s="4">
        <v>794537438378</v>
      </c>
      <c r="Q67" s="4">
        <v>15722</v>
      </c>
      <c r="R67" s="4">
        <v>131961</v>
      </c>
      <c r="S67" s="4">
        <v>5063</v>
      </c>
      <c r="T67" s="4">
        <v>0</v>
      </c>
      <c r="U67" s="4">
        <v>21897</v>
      </c>
      <c r="V67" s="4">
        <v>145084</v>
      </c>
      <c r="W67" s="16">
        <v>319727</v>
      </c>
      <c r="X67" s="16">
        <v>145512</v>
      </c>
      <c r="Y67" s="4">
        <v>25613</v>
      </c>
      <c r="Z67" s="4">
        <v>113041</v>
      </c>
      <c r="AA67" s="4">
        <v>4171</v>
      </c>
      <c r="AB67" s="4">
        <v>2687</v>
      </c>
      <c r="AC67" s="4">
        <v>0</v>
      </c>
      <c r="AD67" s="4">
        <v>0</v>
      </c>
      <c r="AE67" s="3" t="s">
        <v>22</v>
      </c>
      <c r="AF67" s="3" t="s">
        <v>68</v>
      </c>
      <c r="AG67" s="3" t="s">
        <v>24</v>
      </c>
      <c r="AH67" s="4">
        <v>806295</v>
      </c>
      <c r="AI67" s="4">
        <v>553959</v>
      </c>
      <c r="AJ67" s="4">
        <v>254691</v>
      </c>
      <c r="AK67" s="2" t="s">
        <v>403</v>
      </c>
    </row>
    <row r="68" spans="1:37" ht="15" customHeight="1">
      <c r="A68" s="19" t="s">
        <v>404</v>
      </c>
      <c r="B68" s="17">
        <v>0.68759286334552649</v>
      </c>
      <c r="C68" s="17">
        <v>0.11113758538282456</v>
      </c>
      <c r="D68" s="17">
        <v>0.28817027739863099</v>
      </c>
      <c r="E68" s="17">
        <v>9.6712946310816963E-2</v>
      </c>
      <c r="F68" s="17">
        <v>0.64625186351268227</v>
      </c>
      <c r="G68" s="17">
        <v>0.6748192771084337</v>
      </c>
      <c r="H68" s="17">
        <v>0.82839574229192148</v>
      </c>
      <c r="I68" s="4">
        <v>403322</v>
      </c>
      <c r="J68" s="4">
        <v>868623</v>
      </c>
      <c r="K68" s="4">
        <v>1263281</v>
      </c>
      <c r="L68" s="4">
        <v>4170300000000</v>
      </c>
      <c r="M68" s="4">
        <v>2490000000000</v>
      </c>
      <c r="N68" s="4">
        <v>767368</v>
      </c>
      <c r="O68" s="1" t="s">
        <v>485</v>
      </c>
      <c r="P68" s="4">
        <v>3454658764080</v>
      </c>
      <c r="Q68" s="4">
        <v>36901</v>
      </c>
      <c r="R68" s="4">
        <v>142930</v>
      </c>
      <c r="S68" s="4">
        <v>14085</v>
      </c>
      <c r="T68" s="4">
        <v>34059</v>
      </c>
      <c r="U68" s="4">
        <v>0</v>
      </c>
      <c r="V68" s="4">
        <v>259230</v>
      </c>
      <c r="W68" s="16">
        <v>487205</v>
      </c>
      <c r="X68" s="16">
        <v>140398</v>
      </c>
      <c r="Y68" s="4">
        <v>17515</v>
      </c>
      <c r="Z68" s="4">
        <v>90703</v>
      </c>
      <c r="AA68" s="4">
        <v>3185</v>
      </c>
      <c r="AB68" s="4">
        <v>28995</v>
      </c>
      <c r="AC68" s="4">
        <v>0</v>
      </c>
      <c r="AD68" s="4">
        <v>0</v>
      </c>
      <c r="AE68" s="3" t="s">
        <v>22</v>
      </c>
      <c r="AF68" s="3" t="s">
        <v>245</v>
      </c>
      <c r="AG68" s="3" t="s">
        <v>24</v>
      </c>
      <c r="AH68" s="4">
        <v>1263281</v>
      </c>
      <c r="AI68" s="4">
        <v>868623</v>
      </c>
      <c r="AJ68" s="4">
        <v>403322</v>
      </c>
      <c r="AK68" s="2" t="s">
        <v>405</v>
      </c>
    </row>
    <row r="69" spans="1:37" ht="15" customHeight="1">
      <c r="A69" s="19" t="s">
        <v>269</v>
      </c>
      <c r="B69" s="17">
        <v>0.69179684174149958</v>
      </c>
      <c r="C69" s="17">
        <v>0.38727147367032777</v>
      </c>
      <c r="D69" s="17">
        <v>0.7136186052234903</v>
      </c>
      <c r="E69" s="17">
        <v>0.11222694094226941</v>
      </c>
      <c r="F69" s="17">
        <v>0.3832160064842472</v>
      </c>
      <c r="G69" s="17">
        <v>2.2200854700854702</v>
      </c>
      <c r="H69" s="17">
        <v>0.45233255358150853</v>
      </c>
      <c r="I69" s="4">
        <v>253689</v>
      </c>
      <c r="J69" s="4">
        <v>828774</v>
      </c>
      <c r="K69" s="4">
        <v>1198002</v>
      </c>
      <c r="L69" s="4">
        <v>2260500000000</v>
      </c>
      <c r="M69" s="4">
        <v>702000000000</v>
      </c>
      <c r="N69" s="4">
        <v>866099</v>
      </c>
      <c r="O69" s="1" t="s">
        <v>485</v>
      </c>
      <c r="P69" s="4">
        <v>1022497737371</v>
      </c>
      <c r="Q69" s="4">
        <v>6966</v>
      </c>
      <c r="R69" s="4">
        <v>71130</v>
      </c>
      <c r="S69" s="4">
        <v>0</v>
      </c>
      <c r="T69" s="4">
        <v>0</v>
      </c>
      <c r="U69" s="4">
        <v>67047</v>
      </c>
      <c r="V69" s="4">
        <v>504997</v>
      </c>
      <c r="W69" s="16">
        <v>650140</v>
      </c>
      <c r="X69" s="16">
        <v>463952</v>
      </c>
      <c r="Y69" s="4">
        <v>142976</v>
      </c>
      <c r="Z69" s="4">
        <v>0</v>
      </c>
      <c r="AA69" s="4">
        <v>38361</v>
      </c>
      <c r="AB69" s="4">
        <v>282615</v>
      </c>
      <c r="AC69" s="4">
        <v>0</v>
      </c>
      <c r="AD69" s="4">
        <v>0</v>
      </c>
      <c r="AE69" s="3" t="s">
        <v>22</v>
      </c>
      <c r="AF69" s="3" t="s">
        <v>196</v>
      </c>
      <c r="AG69" s="3" t="s">
        <v>24</v>
      </c>
      <c r="AH69" s="4">
        <v>1198002</v>
      </c>
      <c r="AI69" s="4">
        <v>828774</v>
      </c>
      <c r="AJ69" s="4">
        <v>253689</v>
      </c>
      <c r="AK69" s="2" t="s">
        <v>270</v>
      </c>
    </row>
    <row r="70" spans="1:37" ht="15" customHeight="1">
      <c r="A70" s="19" t="s">
        <v>421</v>
      </c>
      <c r="B70" s="17">
        <v>0.69329178980736994</v>
      </c>
      <c r="C70" s="17">
        <v>0.13061710297589707</v>
      </c>
      <c r="D70" s="17">
        <v>0.1710999522646485</v>
      </c>
      <c r="E70" s="17">
        <v>0.14023619809277391</v>
      </c>
      <c r="F70" s="17">
        <v>0.64369562362400756</v>
      </c>
      <c r="G70" s="17">
        <v>0.64232942199043896</v>
      </c>
      <c r="H70" s="17">
        <v>1.9649023684419746</v>
      </c>
      <c r="I70" s="4">
        <v>238478.66666666669</v>
      </c>
      <c r="J70" s="4">
        <v>783832</v>
      </c>
      <c r="K70" s="4">
        <v>1130594.6666666665</v>
      </c>
      <c r="L70" s="4">
        <v>1700550000000</v>
      </c>
      <c r="M70" s="4">
        <v>1035450000000</v>
      </c>
      <c r="N70" s="4">
        <v>687837</v>
      </c>
      <c r="O70" s="1" t="s">
        <v>486</v>
      </c>
      <c r="P70" s="4">
        <v>3341414722654</v>
      </c>
      <c r="Q70" s="4">
        <v>20272</v>
      </c>
      <c r="R70" s="4">
        <v>573136</v>
      </c>
      <c r="S70" s="4">
        <v>144736</v>
      </c>
      <c r="T70" s="4">
        <v>40386</v>
      </c>
      <c r="U70" s="4">
        <v>0</v>
      </c>
      <c r="V70" s="4">
        <v>84562</v>
      </c>
      <c r="W70" s="16">
        <v>863092</v>
      </c>
      <c r="X70" s="16">
        <v>147675</v>
      </c>
      <c r="Y70" s="4">
        <v>2931</v>
      </c>
      <c r="Z70" s="4">
        <v>26685</v>
      </c>
      <c r="AA70" s="4">
        <v>2184</v>
      </c>
      <c r="AB70" s="4">
        <v>115875</v>
      </c>
      <c r="AC70" s="4">
        <v>0</v>
      </c>
      <c r="AD70" s="4">
        <v>0</v>
      </c>
      <c r="AE70" s="3" t="s">
        <v>22</v>
      </c>
      <c r="AF70" s="3" t="s">
        <v>33</v>
      </c>
      <c r="AG70" s="3" t="s">
        <v>34</v>
      </c>
      <c r="AH70" s="4">
        <v>847946</v>
      </c>
      <c r="AI70" s="4">
        <v>587874</v>
      </c>
      <c r="AJ70" s="4">
        <v>178859</v>
      </c>
      <c r="AK70" s="2" t="s">
        <v>422</v>
      </c>
    </row>
    <row r="71" spans="1:37" ht="15" customHeight="1">
      <c r="A71" s="19" t="s">
        <v>412</v>
      </c>
      <c r="B71" s="17">
        <v>0.69585531929166966</v>
      </c>
      <c r="C71" s="17">
        <v>7.0365024559285047E-2</v>
      </c>
      <c r="D71" s="17">
        <v>0.20202781702698189</v>
      </c>
      <c r="E71" s="17">
        <v>7.3994345074886919E-2</v>
      </c>
      <c r="F71" s="17">
        <v>1.7912984230119779</v>
      </c>
      <c r="G71" s="17">
        <v>1.1947453330260429</v>
      </c>
      <c r="H71" s="17">
        <v>6.7261094163642801E-2</v>
      </c>
      <c r="I71" s="4">
        <v>761020</v>
      </c>
      <c r="J71" s="4">
        <v>1770289.3333333335</v>
      </c>
      <c r="K71" s="4">
        <v>2544048</v>
      </c>
      <c r="L71" s="4">
        <v>10284840000000</v>
      </c>
      <c r="M71" s="4">
        <v>4686120000000</v>
      </c>
      <c r="N71" s="4">
        <v>911421</v>
      </c>
      <c r="O71" s="1" t="s">
        <v>486</v>
      </c>
      <c r="P71" s="4">
        <v>691769591698</v>
      </c>
      <c r="Q71" s="4">
        <v>446245</v>
      </c>
      <c r="R71" s="4">
        <v>133411</v>
      </c>
      <c r="S71" s="4">
        <v>202999</v>
      </c>
      <c r="T71" s="4">
        <v>55738</v>
      </c>
      <c r="U71" s="4">
        <v>0</v>
      </c>
      <c r="V71" s="4">
        <v>47683</v>
      </c>
      <c r="W71" s="16">
        <v>886076</v>
      </c>
      <c r="X71" s="16">
        <v>179012</v>
      </c>
      <c r="Y71" s="4">
        <v>0</v>
      </c>
      <c r="Z71" s="4">
        <v>126402</v>
      </c>
      <c r="AA71" s="4">
        <v>52610</v>
      </c>
      <c r="AB71" s="4">
        <v>0</v>
      </c>
      <c r="AC71" s="4">
        <v>0</v>
      </c>
      <c r="AD71" s="4">
        <v>0</v>
      </c>
      <c r="AE71" s="3" t="s">
        <v>22</v>
      </c>
      <c r="AF71" s="3" t="s">
        <v>33</v>
      </c>
      <c r="AG71" s="3" t="s">
        <v>34</v>
      </c>
      <c r="AH71" s="4">
        <v>1908036</v>
      </c>
      <c r="AI71" s="4">
        <v>1327717</v>
      </c>
      <c r="AJ71" s="4">
        <v>570765</v>
      </c>
      <c r="AK71" s="2" t="s">
        <v>413</v>
      </c>
    </row>
    <row r="72" spans="1:37" ht="15" customHeight="1">
      <c r="A72" s="19" t="s">
        <v>54</v>
      </c>
      <c r="B72" s="17">
        <v>0.70586085485600425</v>
      </c>
      <c r="C72" s="17">
        <v>0.31401771462852762</v>
      </c>
      <c r="D72" s="17">
        <v>0.47839630166711705</v>
      </c>
      <c r="E72" s="17">
        <v>0.18159623875715453</v>
      </c>
      <c r="F72" s="17">
        <v>2.5752202521264547</v>
      </c>
      <c r="G72" s="17">
        <v>4.7655868432796815</v>
      </c>
      <c r="H72" s="17">
        <v>0.16293499227808667</v>
      </c>
      <c r="I72" s="4">
        <v>6662766</v>
      </c>
      <c r="J72" s="4">
        <v>18512391</v>
      </c>
      <c r="K72" s="4">
        <v>26226686</v>
      </c>
      <c r="L72" s="4">
        <v>36690000000000</v>
      </c>
      <c r="M72" s="4">
        <v>6363619350000</v>
      </c>
      <c r="N72" s="4">
        <v>7335684</v>
      </c>
      <c r="O72" s="1" t="s">
        <v>486</v>
      </c>
      <c r="P72" s="4">
        <v>5978084866683</v>
      </c>
      <c r="Q72" s="4">
        <v>4771820</v>
      </c>
      <c r="R72" s="4">
        <v>1734717</v>
      </c>
      <c r="S72" s="4">
        <v>1844442</v>
      </c>
      <c r="T72" s="4">
        <v>0</v>
      </c>
      <c r="U72" s="4">
        <v>3782759</v>
      </c>
      <c r="V72" s="4">
        <v>5081370</v>
      </c>
      <c r="W72" s="16">
        <v>17215108</v>
      </c>
      <c r="X72" s="16">
        <v>8235644</v>
      </c>
      <c r="Y72" s="4">
        <v>1602512</v>
      </c>
      <c r="Z72" s="4">
        <v>685032</v>
      </c>
      <c r="AA72" s="4">
        <v>2127984</v>
      </c>
      <c r="AB72" s="4">
        <v>3820116</v>
      </c>
      <c r="AC72" s="4">
        <v>0</v>
      </c>
      <c r="AD72" s="4">
        <v>0</v>
      </c>
      <c r="AE72" s="3" t="s">
        <v>22</v>
      </c>
      <c r="AF72" s="3" t="s">
        <v>56</v>
      </c>
      <c r="AG72" s="3" t="s">
        <v>24</v>
      </c>
      <c r="AH72" s="4">
        <v>26226686</v>
      </c>
      <c r="AI72" s="4">
        <v>18512391</v>
      </c>
      <c r="AJ72" s="4">
        <v>6662766</v>
      </c>
      <c r="AK72" s="2" t="s">
        <v>55</v>
      </c>
    </row>
    <row r="73" spans="1:37" ht="15" customHeight="1">
      <c r="A73" s="19" t="s">
        <v>251</v>
      </c>
      <c r="B73" s="17">
        <v>0.70669009467903998</v>
      </c>
      <c r="C73" s="17">
        <v>0.49465901195592588</v>
      </c>
      <c r="D73" s="17">
        <v>0.66587221955090348</v>
      </c>
      <c r="E73" s="17">
        <v>0.10924544612534733</v>
      </c>
      <c r="F73" s="17">
        <v>0.51538632424077446</v>
      </c>
      <c r="G73" s="17">
        <v>1.432229481114365</v>
      </c>
      <c r="H73" s="17">
        <v>0.71819690188947205</v>
      </c>
      <c r="I73" s="4">
        <v>176923</v>
      </c>
      <c r="J73" s="4">
        <v>684529</v>
      </c>
      <c r="K73" s="4">
        <v>968641</v>
      </c>
      <c r="L73" s="4">
        <v>1619500000000</v>
      </c>
      <c r="M73" s="4">
        <v>665850000000</v>
      </c>
      <c r="N73" s="4">
        <v>639204</v>
      </c>
      <c r="O73" s="1" t="s">
        <v>485</v>
      </c>
      <c r="P73" s="4">
        <v>1163119882610</v>
      </c>
      <c r="Q73" s="4">
        <v>61725</v>
      </c>
      <c r="R73" s="4">
        <v>277671</v>
      </c>
      <c r="S73" s="4">
        <v>0</v>
      </c>
      <c r="T73" s="4">
        <v>0</v>
      </c>
      <c r="U73" s="4">
        <v>22253</v>
      </c>
      <c r="V73" s="4">
        <v>357929</v>
      </c>
      <c r="W73" s="16">
        <v>719578</v>
      </c>
      <c r="X73" s="16">
        <v>479147</v>
      </c>
      <c r="Y73" s="4">
        <v>216449</v>
      </c>
      <c r="Z73" s="4">
        <v>0</v>
      </c>
      <c r="AA73" s="4">
        <v>51759</v>
      </c>
      <c r="AB73" s="4">
        <v>142111</v>
      </c>
      <c r="AC73" s="4">
        <v>4426</v>
      </c>
      <c r="AD73" s="4">
        <v>64402</v>
      </c>
      <c r="AE73" s="3" t="s">
        <v>22</v>
      </c>
      <c r="AF73" s="3" t="s">
        <v>253</v>
      </c>
      <c r="AG73" s="3" t="s">
        <v>24</v>
      </c>
      <c r="AH73" s="4">
        <v>968641</v>
      </c>
      <c r="AI73" s="4">
        <v>684529</v>
      </c>
      <c r="AJ73" s="4">
        <v>176923</v>
      </c>
      <c r="AK73" s="2" t="s">
        <v>252</v>
      </c>
    </row>
    <row r="74" spans="1:37" ht="15" customHeight="1">
      <c r="A74" s="19" t="s">
        <v>461</v>
      </c>
      <c r="B74" s="17">
        <v>0.70915236810828264</v>
      </c>
      <c r="C74" s="17">
        <v>0.28239411609172566</v>
      </c>
      <c r="D74" s="17">
        <v>0.56586152412083612</v>
      </c>
      <c r="E74" s="17">
        <v>0.14337368467986444</v>
      </c>
      <c r="F74" s="17">
        <v>1.3211438542528207</v>
      </c>
      <c r="G74" s="17">
        <v>2.5942307692307693</v>
      </c>
      <c r="H74" s="17">
        <v>6.1074019679329412E-2</v>
      </c>
      <c r="I74" s="4">
        <v>3215585</v>
      </c>
      <c r="J74" s="4">
        <v>10878403</v>
      </c>
      <c r="K74" s="4">
        <v>15340008</v>
      </c>
      <c r="L74" s="5">
        <v>22428000000000</v>
      </c>
      <c r="M74" s="4">
        <v>6240000000000</v>
      </c>
      <c r="N74" s="4">
        <v>6608814</v>
      </c>
      <c r="O74" s="1" t="s">
        <v>486</v>
      </c>
      <c r="P74" s="4">
        <v>1369768113368</v>
      </c>
      <c r="Q74" s="4">
        <v>218323</v>
      </c>
      <c r="R74" s="4">
        <v>3806019</v>
      </c>
      <c r="S74" s="4">
        <v>0</v>
      </c>
      <c r="T74" s="4">
        <v>0</v>
      </c>
      <c r="U74" s="4">
        <v>1039793</v>
      </c>
      <c r="V74" s="4">
        <v>2591321</v>
      </c>
      <c r="W74" s="16">
        <v>7655456</v>
      </c>
      <c r="X74" s="16">
        <v>4331928</v>
      </c>
      <c r="Y74" s="4">
        <v>1602118</v>
      </c>
      <c r="Z74" s="4">
        <v>0</v>
      </c>
      <c r="AA74" s="4">
        <v>310341</v>
      </c>
      <c r="AB74" s="4">
        <v>2419469</v>
      </c>
      <c r="AC74" s="4">
        <v>0</v>
      </c>
      <c r="AD74" s="4">
        <v>0</v>
      </c>
      <c r="AE74" s="1" t="s">
        <v>22</v>
      </c>
      <c r="AF74" s="1" t="s">
        <v>237</v>
      </c>
      <c r="AG74" s="1" t="s">
        <v>24</v>
      </c>
      <c r="AH74" s="5">
        <v>15340008</v>
      </c>
      <c r="AI74" s="5">
        <v>10878403</v>
      </c>
      <c r="AJ74" s="5">
        <v>3215585</v>
      </c>
      <c r="AK74" s="1" t="s">
        <v>462</v>
      </c>
    </row>
    <row r="75" spans="1:37" ht="15" customHeight="1">
      <c r="A75" s="19" t="s">
        <v>398</v>
      </c>
      <c r="B75" s="17">
        <v>0.72372033549735137</v>
      </c>
      <c r="C75" s="17">
        <v>0.2122481923541148</v>
      </c>
      <c r="D75" s="17">
        <v>0.47513374622474069</v>
      </c>
      <c r="E75" s="17">
        <v>7.5753490744186677E-2</v>
      </c>
      <c r="F75" s="17">
        <v>1.9775468552997268</v>
      </c>
      <c r="G75" s="17">
        <v>5.891707039042462</v>
      </c>
      <c r="H75" s="17">
        <v>0.82264510925906631</v>
      </c>
      <c r="I75" s="4">
        <v>457986.66666666663</v>
      </c>
      <c r="J75" s="4">
        <v>1790037.3333333335</v>
      </c>
      <c r="K75" s="4">
        <v>2473382.6666666665</v>
      </c>
      <c r="L75" s="4">
        <v>6045750000000</v>
      </c>
      <c r="M75" s="4">
        <v>877250000000</v>
      </c>
      <c r="N75" s="4">
        <v>830678</v>
      </c>
      <c r="O75" s="1" t="s">
        <v>486</v>
      </c>
      <c r="P75" s="4">
        <v>4973506669303</v>
      </c>
      <c r="Q75" s="4">
        <v>124224</v>
      </c>
      <c r="R75" s="4">
        <v>36149</v>
      </c>
      <c r="S75" s="4">
        <v>337669</v>
      </c>
      <c r="T75" s="4">
        <v>115426</v>
      </c>
      <c r="U75" s="4">
        <v>0</v>
      </c>
      <c r="V75" s="4">
        <v>491423</v>
      </c>
      <c r="W75" s="16">
        <v>1104891</v>
      </c>
      <c r="X75" s="16">
        <v>524971</v>
      </c>
      <c r="Y75" s="4">
        <v>157844</v>
      </c>
      <c r="Z75" s="4">
        <v>219365</v>
      </c>
      <c r="AA75" s="4">
        <v>19898</v>
      </c>
      <c r="AB75" s="4">
        <v>127864</v>
      </c>
      <c r="AC75" s="4">
        <v>0</v>
      </c>
      <c r="AD75" s="4">
        <v>0</v>
      </c>
      <c r="AE75" s="3" t="s">
        <v>22</v>
      </c>
      <c r="AF75" s="3" t="s">
        <v>259</v>
      </c>
      <c r="AG75" s="3" t="s">
        <v>34</v>
      </c>
      <c r="AH75" s="4">
        <v>1855037</v>
      </c>
      <c r="AI75" s="4">
        <v>1342528</v>
      </c>
      <c r="AJ75" s="4">
        <v>343490</v>
      </c>
      <c r="AK75" s="2" t="s">
        <v>399</v>
      </c>
    </row>
    <row r="76" spans="1:37" ht="15" customHeight="1">
      <c r="A76" s="19" t="s">
        <v>447</v>
      </c>
      <c r="B76" s="17">
        <v>0.72747643316797583</v>
      </c>
      <c r="C76" s="17">
        <v>0.46393726634448801</v>
      </c>
      <c r="D76" s="17">
        <v>0.59214357877221135</v>
      </c>
      <c r="E76" s="17">
        <v>8.6447234475738044E-2</v>
      </c>
      <c r="F76" s="17">
        <v>1.6315469717623154</v>
      </c>
      <c r="G76" s="17">
        <v>5.0558112773302648</v>
      </c>
      <c r="H76" s="17">
        <v>0.69823959297354721</v>
      </c>
      <c r="I76" s="4">
        <v>292974</v>
      </c>
      <c r="J76" s="4">
        <v>1124931</v>
      </c>
      <c r="K76" s="4">
        <v>1546347</v>
      </c>
      <c r="L76" s="4">
        <v>3389050000000</v>
      </c>
      <c r="M76" s="4">
        <v>559636000000</v>
      </c>
      <c r="N76" s="4">
        <v>587619</v>
      </c>
      <c r="O76" s="1" t="s">
        <v>485</v>
      </c>
      <c r="P76" s="4">
        <v>2366368892567</v>
      </c>
      <c r="Q76" s="4">
        <v>38751</v>
      </c>
      <c r="R76" s="4">
        <v>80634</v>
      </c>
      <c r="S76" s="4">
        <v>0</v>
      </c>
      <c r="T76" s="4">
        <v>0</v>
      </c>
      <c r="U76" s="4">
        <v>85349</v>
      </c>
      <c r="V76" s="4">
        <v>1006810</v>
      </c>
      <c r="W76" s="16">
        <v>1211544</v>
      </c>
      <c r="X76" s="16">
        <v>717408</v>
      </c>
      <c r="Y76" s="4">
        <v>659814</v>
      </c>
      <c r="Z76" s="4">
        <v>0</v>
      </c>
      <c r="AA76" s="4">
        <v>10569</v>
      </c>
      <c r="AB76" s="4">
        <v>47025</v>
      </c>
      <c r="AC76" s="4">
        <v>0</v>
      </c>
      <c r="AD76" s="4">
        <v>0</v>
      </c>
      <c r="AE76" s="3" t="s">
        <v>22</v>
      </c>
      <c r="AF76" s="3" t="s">
        <v>449</v>
      </c>
      <c r="AG76" s="3" t="s">
        <v>24</v>
      </c>
      <c r="AH76" s="4">
        <v>1546347</v>
      </c>
      <c r="AI76" s="4">
        <v>1124931</v>
      </c>
      <c r="AJ76" s="4">
        <v>292974</v>
      </c>
      <c r="AK76" s="2" t="s">
        <v>448</v>
      </c>
    </row>
    <row r="77" spans="1:37" ht="15" customHeight="1">
      <c r="A77" s="19" t="s">
        <v>467</v>
      </c>
      <c r="B77" s="17">
        <v>0.73102431225422138</v>
      </c>
      <c r="C77" s="17">
        <v>0.23831418385074776</v>
      </c>
      <c r="D77" s="17">
        <v>0.47822020620473088</v>
      </c>
      <c r="E77" s="17">
        <v>6.5668681152236327E-2</v>
      </c>
      <c r="F77" s="17">
        <v>6.4618311423810404</v>
      </c>
      <c r="G77" s="17">
        <v>3.6450739835294117</v>
      </c>
      <c r="H77" s="17">
        <v>0.29905614332321179</v>
      </c>
      <c r="I77" s="4">
        <v>518561</v>
      </c>
      <c r="J77" s="4">
        <v>1767676</v>
      </c>
      <c r="K77" s="4">
        <v>2418081</v>
      </c>
      <c r="L77" s="4">
        <v>7896625772000</v>
      </c>
      <c r="M77" s="4">
        <v>1700000000000</v>
      </c>
      <c r="N77" s="4">
        <v>324060</v>
      </c>
      <c r="O77" s="1" t="s">
        <v>486</v>
      </c>
      <c r="P77" s="4">
        <v>2361534448641</v>
      </c>
      <c r="Q77" s="4">
        <v>4853</v>
      </c>
      <c r="R77" s="4">
        <v>412630</v>
      </c>
      <c r="S77" s="4">
        <v>0</v>
      </c>
      <c r="T77" s="4">
        <v>0</v>
      </c>
      <c r="U77" s="4">
        <v>313063</v>
      </c>
      <c r="V77" s="4">
        <v>474470</v>
      </c>
      <c r="W77" s="16">
        <v>1205016</v>
      </c>
      <c r="X77" s="16">
        <v>576263</v>
      </c>
      <c r="Y77" s="4">
        <v>444263</v>
      </c>
      <c r="Z77" s="4">
        <v>0</v>
      </c>
      <c r="AA77" s="4">
        <v>28273</v>
      </c>
      <c r="AB77" s="4">
        <v>90430</v>
      </c>
      <c r="AC77" s="4">
        <v>0</v>
      </c>
      <c r="AD77" s="4">
        <v>13297</v>
      </c>
      <c r="AE77" s="3" t="s">
        <v>22</v>
      </c>
      <c r="AF77" s="3" t="s">
        <v>256</v>
      </c>
      <c r="AG77" s="3" t="s">
        <v>24</v>
      </c>
      <c r="AH77" s="4">
        <v>2418081</v>
      </c>
      <c r="AI77" s="4">
        <v>1767676</v>
      </c>
      <c r="AJ77" s="4">
        <v>518561</v>
      </c>
      <c r="AK77" s="2" t="s">
        <v>468</v>
      </c>
    </row>
    <row r="78" spans="1:37" ht="15" customHeight="1">
      <c r="A78" s="19" t="s">
        <v>359</v>
      </c>
      <c r="B78" s="17">
        <v>0.73323630656504712</v>
      </c>
      <c r="C78" s="17">
        <v>0.43580448775193603</v>
      </c>
      <c r="D78" s="17">
        <v>0.42324416027640444</v>
      </c>
      <c r="E78" s="17">
        <v>0.18608513907581875</v>
      </c>
      <c r="F78" s="17">
        <v>2.6563555056805148</v>
      </c>
      <c r="G78" s="17">
        <v>1.8358778625954197</v>
      </c>
      <c r="H78" s="17">
        <v>7.8560417185520412E-2</v>
      </c>
      <c r="I78" s="4">
        <v>16591351</v>
      </c>
      <c r="J78" s="4">
        <v>27321261</v>
      </c>
      <c r="K78" s="4">
        <v>37261195</v>
      </c>
      <c r="L78" s="4">
        <v>89160000000000</v>
      </c>
      <c r="M78" s="4">
        <v>31440000000000</v>
      </c>
      <c r="N78" s="4">
        <v>10190802</v>
      </c>
      <c r="O78" s="1" t="s">
        <v>486</v>
      </c>
      <c r="P78" s="4">
        <v>7004446796261</v>
      </c>
      <c r="Q78" s="4">
        <v>1333644</v>
      </c>
      <c r="R78" s="4">
        <v>11994586</v>
      </c>
      <c r="S78" s="4">
        <v>8214899</v>
      </c>
      <c r="T78" s="4">
        <v>2246582</v>
      </c>
      <c r="U78" s="4">
        <v>0</v>
      </c>
      <c r="V78" s="4">
        <v>14577259</v>
      </c>
      <c r="W78" s="16">
        <v>38366970</v>
      </c>
      <c r="X78" s="16">
        <v>16238596</v>
      </c>
      <c r="Y78" s="4">
        <v>7586982</v>
      </c>
      <c r="Z78" s="4">
        <v>3338744</v>
      </c>
      <c r="AA78" s="4">
        <v>933843</v>
      </c>
      <c r="AB78" s="4">
        <v>4299181</v>
      </c>
      <c r="AC78" s="4">
        <v>0</v>
      </c>
      <c r="AD78" s="4">
        <v>79846</v>
      </c>
      <c r="AE78" s="3" t="s">
        <v>22</v>
      </c>
      <c r="AF78" s="3" t="s">
        <v>53</v>
      </c>
      <c r="AG78" s="3" t="s">
        <v>24</v>
      </c>
      <c r="AH78" s="4">
        <v>37261195</v>
      </c>
      <c r="AI78" s="4">
        <v>27321261</v>
      </c>
      <c r="AJ78" s="4">
        <v>16591351</v>
      </c>
      <c r="AK78" s="2" t="s">
        <v>360</v>
      </c>
    </row>
    <row r="79" spans="1:37" ht="15" customHeight="1">
      <c r="A79" s="19" t="s">
        <v>128</v>
      </c>
      <c r="B79" s="17">
        <v>0.73950057954668313</v>
      </c>
      <c r="C79" s="17">
        <v>0.24055203458062055</v>
      </c>
      <c r="D79" s="17">
        <v>0.8437855996591892</v>
      </c>
      <c r="E79" s="17">
        <v>0.21412086281431053</v>
      </c>
      <c r="F79" s="17">
        <v>1.0255807851278178</v>
      </c>
      <c r="G79" s="17">
        <v>1.8267602104735656</v>
      </c>
      <c r="H79" s="17">
        <v>0.3449233580684759</v>
      </c>
      <c r="I79" s="4">
        <v>12174754.666666666</v>
      </c>
      <c r="J79" s="4">
        <v>35924456</v>
      </c>
      <c r="K79" s="4">
        <v>48579348</v>
      </c>
      <c r="L79" s="4">
        <v>56859264000000</v>
      </c>
      <c r="M79" s="4">
        <v>20114640000000</v>
      </c>
      <c r="N79" s="4">
        <v>23982923</v>
      </c>
      <c r="O79" s="1" t="s">
        <v>486</v>
      </c>
      <c r="P79" s="4">
        <v>19612088276182</v>
      </c>
      <c r="Q79" s="4">
        <v>533719</v>
      </c>
      <c r="R79" s="4">
        <v>3230616</v>
      </c>
      <c r="S79" s="4">
        <v>1372542</v>
      </c>
      <c r="T79" s="4">
        <v>1592017</v>
      </c>
      <c r="U79" s="4">
        <v>0</v>
      </c>
      <c r="V79" s="4">
        <v>7120431</v>
      </c>
      <c r="W79" s="16">
        <v>13849325</v>
      </c>
      <c r="X79" s="16">
        <v>11685861</v>
      </c>
      <c r="Y79" s="4">
        <v>7927402</v>
      </c>
      <c r="Z79" s="4">
        <v>1922096</v>
      </c>
      <c r="AA79" s="4">
        <v>1836363</v>
      </c>
      <c r="AB79" s="4">
        <v>0</v>
      </c>
      <c r="AC79" s="4">
        <v>0</v>
      </c>
      <c r="AD79" s="4">
        <v>0</v>
      </c>
      <c r="AE79" s="3" t="s">
        <v>22</v>
      </c>
      <c r="AF79" s="3" t="s">
        <v>33</v>
      </c>
      <c r="AG79" s="3" t="s">
        <v>34</v>
      </c>
      <c r="AH79" s="4">
        <v>36434511</v>
      </c>
      <c r="AI79" s="4">
        <v>26943342</v>
      </c>
      <c r="AJ79" s="4">
        <v>9131066</v>
      </c>
      <c r="AK79" s="2" t="s">
        <v>129</v>
      </c>
    </row>
    <row r="80" spans="1:37" ht="15" customHeight="1">
      <c r="A80" s="19" t="s">
        <v>313</v>
      </c>
      <c r="B80" s="17">
        <v>0.74123397886049081</v>
      </c>
      <c r="C80" s="17">
        <v>0.24005430099013367</v>
      </c>
      <c r="D80" s="17">
        <v>0.44754003999549014</v>
      </c>
      <c r="E80" s="17">
        <v>0.15044755195738269</v>
      </c>
      <c r="F80" s="17">
        <v>1.1398415763358909</v>
      </c>
      <c r="G80" s="17">
        <v>2.1491709048527232</v>
      </c>
      <c r="H80" s="17">
        <v>1.9073109181922685</v>
      </c>
      <c r="I80" s="4">
        <v>214636</v>
      </c>
      <c r="J80" s="4">
        <v>931508</v>
      </c>
      <c r="K80" s="4">
        <v>1256699</v>
      </c>
      <c r="L80" s="4">
        <v>1426650000000</v>
      </c>
      <c r="M80" s="4">
        <v>453024000000</v>
      </c>
      <c r="N80" s="4">
        <v>587286</v>
      </c>
      <c r="O80" s="1" t="s">
        <v>485</v>
      </c>
      <c r="P80" s="4">
        <v>2721065121439</v>
      </c>
      <c r="Q80" s="4">
        <v>68032</v>
      </c>
      <c r="R80" s="4">
        <v>176976</v>
      </c>
      <c r="S80" s="4">
        <v>118649</v>
      </c>
      <c r="T80" s="4">
        <v>143571</v>
      </c>
      <c r="U80" s="4">
        <v>0</v>
      </c>
      <c r="V80" s="4">
        <v>166848</v>
      </c>
      <c r="W80" s="16">
        <v>674076</v>
      </c>
      <c r="X80" s="16">
        <v>301676</v>
      </c>
      <c r="Y80" s="4">
        <v>118454</v>
      </c>
      <c r="Z80" s="4">
        <v>54565</v>
      </c>
      <c r="AA80" s="4">
        <v>22972</v>
      </c>
      <c r="AB80" s="4">
        <v>73334</v>
      </c>
      <c r="AC80" s="4">
        <v>0</v>
      </c>
      <c r="AD80" s="4">
        <v>32351</v>
      </c>
      <c r="AE80" s="3" t="s">
        <v>22</v>
      </c>
      <c r="AF80" s="3" t="s">
        <v>45</v>
      </c>
      <c r="AG80" s="3" t="s">
        <v>24</v>
      </c>
      <c r="AH80" s="4">
        <v>1256699</v>
      </c>
      <c r="AI80" s="4">
        <v>931508</v>
      </c>
      <c r="AJ80" s="4">
        <v>214636</v>
      </c>
      <c r="AK80" s="2" t="s">
        <v>314</v>
      </c>
    </row>
    <row r="81" spans="1:37" ht="15" customHeight="1">
      <c r="A81" s="19" t="s">
        <v>231</v>
      </c>
      <c r="B81" s="17">
        <v>0.74180583751126261</v>
      </c>
      <c r="C81" s="17">
        <v>0.42490606668984621</v>
      </c>
      <c r="D81" s="17">
        <v>0.49547046165543074</v>
      </c>
      <c r="E81" s="17">
        <v>0.13062052932761087</v>
      </c>
      <c r="F81" s="17">
        <v>2.1328048686217049</v>
      </c>
      <c r="G81" s="17">
        <v>3.5997433619583457</v>
      </c>
      <c r="H81" s="17">
        <v>0.72046425089842636</v>
      </c>
      <c r="I81" s="4">
        <v>365215</v>
      </c>
      <c r="J81" s="4">
        <v>992080</v>
      </c>
      <c r="K81" s="4">
        <v>1337385</v>
      </c>
      <c r="L81" s="4">
        <v>2796000000000</v>
      </c>
      <c r="M81" s="4">
        <v>607860000000</v>
      </c>
      <c r="N81" s="4">
        <v>426897</v>
      </c>
      <c r="O81" s="1" t="s">
        <v>486</v>
      </c>
      <c r="P81" s="4">
        <v>2014418045512</v>
      </c>
      <c r="Q81" s="4">
        <v>19533</v>
      </c>
      <c r="R81" s="4">
        <v>781306</v>
      </c>
      <c r="S81" s="4">
        <v>158663</v>
      </c>
      <c r="T81" s="4">
        <v>11870</v>
      </c>
      <c r="U81" s="4">
        <v>0</v>
      </c>
      <c r="V81" s="4">
        <v>175544</v>
      </c>
      <c r="W81" s="16">
        <v>1146916</v>
      </c>
      <c r="X81" s="16">
        <v>568263</v>
      </c>
      <c r="Y81" s="4">
        <v>125923</v>
      </c>
      <c r="Z81" s="4">
        <v>298818</v>
      </c>
      <c r="AA81" s="4">
        <v>32816</v>
      </c>
      <c r="AB81" s="4">
        <v>110706</v>
      </c>
      <c r="AC81" s="4">
        <v>0</v>
      </c>
      <c r="AD81" s="4">
        <v>0</v>
      </c>
      <c r="AE81" s="3" t="s">
        <v>22</v>
      </c>
      <c r="AF81" s="3" t="s">
        <v>53</v>
      </c>
      <c r="AG81" s="3" t="s">
        <v>24</v>
      </c>
      <c r="AH81" s="4">
        <v>1337385</v>
      </c>
      <c r="AI81" s="4">
        <v>992080</v>
      </c>
      <c r="AJ81" s="4">
        <v>365215</v>
      </c>
      <c r="AK81" s="2" t="s">
        <v>232</v>
      </c>
    </row>
    <row r="82" spans="1:37" ht="15" customHeight="1">
      <c r="A82" s="19" t="s">
        <v>92</v>
      </c>
      <c r="B82" s="17">
        <v>0.7419517423758939</v>
      </c>
      <c r="C82" s="17">
        <v>0.21013051190932491</v>
      </c>
      <c r="D82" s="17">
        <v>0.41747910462011484</v>
      </c>
      <c r="E82" s="17">
        <v>9.5621731116191516E-2</v>
      </c>
      <c r="F82" s="17">
        <v>0.73322224953937509</v>
      </c>
      <c r="G82" s="17">
        <v>1.0161323681489143</v>
      </c>
      <c r="H82" s="17">
        <v>0.13716177075785999</v>
      </c>
      <c r="I82" s="4">
        <v>587236</v>
      </c>
      <c r="J82" s="4">
        <v>3195900</v>
      </c>
      <c r="K82" s="4">
        <v>4307423</v>
      </c>
      <c r="L82" s="5">
        <v>6141240000000</v>
      </c>
      <c r="M82" s="4">
        <v>3046050000000</v>
      </c>
      <c r="N82" s="4">
        <v>2485211</v>
      </c>
      <c r="O82" s="1" t="s">
        <v>486</v>
      </c>
      <c r="P82" s="4">
        <v>842343353049</v>
      </c>
      <c r="Q82" s="4">
        <v>222507</v>
      </c>
      <c r="R82" s="4">
        <v>1280364</v>
      </c>
      <c r="S82" s="4">
        <v>0</v>
      </c>
      <c r="T82" s="4">
        <v>0</v>
      </c>
      <c r="U82" s="4">
        <v>131106</v>
      </c>
      <c r="V82" s="4">
        <v>534086</v>
      </c>
      <c r="W82" s="16">
        <v>2168063</v>
      </c>
      <c r="X82" s="16">
        <v>905121</v>
      </c>
      <c r="Y82" s="4">
        <v>814806</v>
      </c>
      <c r="Z82" s="4">
        <v>0</v>
      </c>
      <c r="AA82" s="4">
        <v>0</v>
      </c>
      <c r="AB82" s="4">
        <v>90315</v>
      </c>
      <c r="AC82" s="4">
        <v>0</v>
      </c>
      <c r="AD82" s="4">
        <v>0</v>
      </c>
      <c r="AE82" s="1" t="s">
        <v>22</v>
      </c>
      <c r="AF82" s="1" t="s">
        <v>27</v>
      </c>
      <c r="AG82" s="1" t="s">
        <v>24</v>
      </c>
      <c r="AH82" s="5">
        <v>4307423</v>
      </c>
      <c r="AI82" s="5">
        <v>3195900</v>
      </c>
      <c r="AJ82" s="5">
        <v>587236</v>
      </c>
      <c r="AK82" s="1" t="s">
        <v>93</v>
      </c>
    </row>
    <row r="83" spans="1:37" ht="15" customHeight="1">
      <c r="A83" s="19" t="s">
        <v>379</v>
      </c>
      <c r="B83" s="17">
        <v>0.74352595328641757</v>
      </c>
      <c r="C83" s="17">
        <v>4.1486209534521902E-2</v>
      </c>
      <c r="D83" s="17">
        <v>0.20281181152938776</v>
      </c>
      <c r="E83" s="17">
        <v>0.10564557613168725</v>
      </c>
      <c r="F83" s="17">
        <v>3.0419147262390158</v>
      </c>
      <c r="G83" s="17">
        <v>9.3061630218687874</v>
      </c>
      <c r="H83" s="17">
        <v>0.41548074797357254</v>
      </c>
      <c r="I83" s="4">
        <v>328600</v>
      </c>
      <c r="J83" s="4">
        <v>1211006</v>
      </c>
      <c r="K83" s="4">
        <v>1628734</v>
      </c>
      <c r="L83" s="4">
        <v>3110400000000</v>
      </c>
      <c r="M83" s="4">
        <v>301800000000</v>
      </c>
      <c r="N83" s="4">
        <v>402961</v>
      </c>
      <c r="O83" s="1" t="s">
        <v>487</v>
      </c>
      <c r="P83" s="4">
        <v>1292311318497</v>
      </c>
      <c r="Q83" s="4">
        <v>25837</v>
      </c>
      <c r="R83" s="4">
        <v>115393</v>
      </c>
      <c r="S83" s="4">
        <v>0</v>
      </c>
      <c r="T83" s="4">
        <v>80015</v>
      </c>
      <c r="U83" s="4">
        <v>0</v>
      </c>
      <c r="V83" s="4">
        <v>111921</v>
      </c>
      <c r="W83" s="16">
        <v>333166</v>
      </c>
      <c r="X83" s="16">
        <v>67570</v>
      </c>
      <c r="Y83" s="4">
        <v>60746</v>
      </c>
      <c r="Z83" s="4">
        <v>0</v>
      </c>
      <c r="AA83" s="4">
        <v>6824</v>
      </c>
      <c r="AB83" s="4">
        <v>0</v>
      </c>
      <c r="AC83" s="4">
        <v>0</v>
      </c>
      <c r="AD83" s="4">
        <v>0</v>
      </c>
      <c r="AE83" s="3" t="s">
        <v>40</v>
      </c>
      <c r="AF83" s="3" t="s">
        <v>45</v>
      </c>
      <c r="AG83" s="3" t="s">
        <v>42</v>
      </c>
      <c r="AH83" s="4">
        <v>814367</v>
      </c>
      <c r="AI83" s="4">
        <v>605503</v>
      </c>
      <c r="AJ83" s="4">
        <v>164300</v>
      </c>
      <c r="AK83" s="2" t="s">
        <v>380</v>
      </c>
    </row>
    <row r="84" spans="1:37" ht="15" customHeight="1">
      <c r="A84" s="19" t="s">
        <v>264</v>
      </c>
      <c r="B84" s="17">
        <v>0.74357768817604264</v>
      </c>
      <c r="C84" s="17">
        <v>0.38701477436729109</v>
      </c>
      <c r="D84" s="17">
        <v>0.49156957791195399</v>
      </c>
      <c r="E84" s="17">
        <v>0.1376693988970947</v>
      </c>
      <c r="F84" s="17">
        <v>1.2138885594951052</v>
      </c>
      <c r="G84" s="17">
        <v>0.32856317143303948</v>
      </c>
      <c r="H84" s="17">
        <v>0.39201882790382886</v>
      </c>
      <c r="I84" s="4">
        <v>268480</v>
      </c>
      <c r="J84" s="4">
        <v>999532</v>
      </c>
      <c r="K84" s="4">
        <v>1344220</v>
      </c>
      <c r="L84" s="4">
        <v>1950179213034</v>
      </c>
      <c r="M84" s="4">
        <v>1467885950000</v>
      </c>
      <c r="N84" s="4">
        <v>607176</v>
      </c>
      <c r="O84" s="1" t="s">
        <v>484</v>
      </c>
      <c r="P84" s="4">
        <v>764506969296</v>
      </c>
      <c r="Q84" s="4">
        <v>29749</v>
      </c>
      <c r="R84" s="4">
        <v>434663</v>
      </c>
      <c r="S84" s="4">
        <v>175125</v>
      </c>
      <c r="T84" s="4">
        <v>13453</v>
      </c>
      <c r="U84" s="4">
        <v>0</v>
      </c>
      <c r="V84" s="4">
        <v>405320</v>
      </c>
      <c r="W84" s="16">
        <v>1058310</v>
      </c>
      <c r="X84" s="16">
        <v>520233</v>
      </c>
      <c r="Y84" s="4">
        <v>58972</v>
      </c>
      <c r="Z84" s="4">
        <v>382206</v>
      </c>
      <c r="AA84" s="4">
        <v>34814</v>
      </c>
      <c r="AB84" s="4">
        <v>44241</v>
      </c>
      <c r="AC84" s="4">
        <v>0</v>
      </c>
      <c r="AD84" s="4">
        <v>0</v>
      </c>
      <c r="AE84" s="3" t="s">
        <v>71</v>
      </c>
      <c r="AF84" s="3" t="s">
        <v>45</v>
      </c>
      <c r="AG84" s="3" t="s">
        <v>73</v>
      </c>
      <c r="AH84" s="4">
        <v>336055</v>
      </c>
      <c r="AI84" s="4">
        <v>249883</v>
      </c>
      <c r="AJ84" s="4">
        <v>67120</v>
      </c>
      <c r="AK84" s="2" t="s">
        <v>265</v>
      </c>
    </row>
    <row r="85" spans="1:37" ht="15" customHeight="1">
      <c r="A85" s="19" t="s">
        <v>389</v>
      </c>
      <c r="B85" s="17">
        <v>0.74575204648429594</v>
      </c>
      <c r="C85" s="17">
        <v>0.52483113165705286</v>
      </c>
      <c r="D85" s="17">
        <v>0.47749358691419663</v>
      </c>
      <c r="E85" s="17">
        <v>0.10200066832155814</v>
      </c>
      <c r="F85" s="17">
        <v>0.75794624497814356</v>
      </c>
      <c r="G85" s="17">
        <v>2.2427244582043344</v>
      </c>
      <c r="H85" s="17">
        <v>0.51262675523486734</v>
      </c>
      <c r="I85" s="4">
        <v>213671</v>
      </c>
      <c r="J85" s="4">
        <v>1200537</v>
      </c>
      <c r="K85" s="4">
        <v>1609834</v>
      </c>
      <c r="L85" s="4">
        <v>2094800000000</v>
      </c>
      <c r="M85" s="4">
        <v>646000000000</v>
      </c>
      <c r="N85" s="4">
        <v>915747</v>
      </c>
      <c r="O85" s="1" t="s">
        <v>486</v>
      </c>
      <c r="P85" s="4">
        <v>1073850526866</v>
      </c>
      <c r="Q85" s="4">
        <v>88957</v>
      </c>
      <c r="R85" s="4">
        <v>976240</v>
      </c>
      <c r="S85" s="4">
        <v>0</v>
      </c>
      <c r="T85" s="4">
        <v>0</v>
      </c>
      <c r="U85" s="4">
        <v>48919</v>
      </c>
      <c r="V85" s="4">
        <v>655313</v>
      </c>
      <c r="W85" s="16">
        <v>1769429</v>
      </c>
      <c r="X85" s="16">
        <v>844891</v>
      </c>
      <c r="Y85" s="4">
        <v>495476</v>
      </c>
      <c r="Z85" s="4">
        <v>0</v>
      </c>
      <c r="AA85" s="4">
        <v>2554</v>
      </c>
      <c r="AB85" s="4">
        <v>346861</v>
      </c>
      <c r="AC85" s="4">
        <v>0</v>
      </c>
      <c r="AD85" s="4">
        <v>0</v>
      </c>
      <c r="AE85" s="3" t="s">
        <v>22</v>
      </c>
      <c r="AF85" s="3" t="s">
        <v>391</v>
      </c>
      <c r="AG85" s="3" t="s">
        <v>24</v>
      </c>
      <c r="AH85" s="4">
        <v>1609834</v>
      </c>
      <c r="AI85" s="4">
        <v>1200537</v>
      </c>
      <c r="AJ85" s="4">
        <v>213671</v>
      </c>
      <c r="AK85" s="2" t="s">
        <v>390</v>
      </c>
    </row>
    <row r="86" spans="1:37" ht="15" customHeight="1">
      <c r="A86" s="19" t="s">
        <v>392</v>
      </c>
      <c r="B86" s="17">
        <v>0.7459101022442286</v>
      </c>
      <c r="C86" s="17">
        <v>0.25823226802134908</v>
      </c>
      <c r="D86" s="17">
        <v>0.64392871608717783</v>
      </c>
      <c r="E86" s="17">
        <v>9.072163906766649E-2</v>
      </c>
      <c r="F86" s="17">
        <v>1.8918126240796076</v>
      </c>
      <c r="G86" s="17">
        <v>1.151171875</v>
      </c>
      <c r="H86" s="17">
        <v>0.31025078860928018</v>
      </c>
      <c r="I86" s="4">
        <v>264565.33333333331</v>
      </c>
      <c r="J86" s="4">
        <v>1933274.6666666665</v>
      </c>
      <c r="K86" s="4">
        <v>2591833.3333333335</v>
      </c>
      <c r="L86" s="5">
        <v>2916231850000</v>
      </c>
      <c r="M86" s="4">
        <v>1355648000000</v>
      </c>
      <c r="N86" s="4">
        <v>896266</v>
      </c>
      <c r="O86" s="1" t="s">
        <v>486</v>
      </c>
      <c r="P86" s="4">
        <v>904763231230</v>
      </c>
      <c r="Q86" s="4">
        <v>74880</v>
      </c>
      <c r="R86" s="4">
        <v>290995</v>
      </c>
      <c r="S86" s="4">
        <v>20350</v>
      </c>
      <c r="T86" s="4">
        <v>0</v>
      </c>
      <c r="U86" s="4">
        <v>86462</v>
      </c>
      <c r="V86" s="4">
        <v>566706</v>
      </c>
      <c r="W86" s="16">
        <v>1039393</v>
      </c>
      <c r="X86" s="16">
        <v>669295</v>
      </c>
      <c r="Y86" s="4">
        <v>294198</v>
      </c>
      <c r="Z86" s="4">
        <v>131353</v>
      </c>
      <c r="AA86" s="4">
        <v>85264</v>
      </c>
      <c r="AB86" s="4">
        <v>94468</v>
      </c>
      <c r="AC86" s="4">
        <v>0</v>
      </c>
      <c r="AD86" s="4">
        <v>64012</v>
      </c>
      <c r="AE86" s="1" t="s">
        <v>22</v>
      </c>
      <c r="AF86" s="1" t="s">
        <v>33</v>
      </c>
      <c r="AG86" s="1" t="s">
        <v>34</v>
      </c>
      <c r="AH86" s="5">
        <v>1943875</v>
      </c>
      <c r="AI86" s="5">
        <v>1449956</v>
      </c>
      <c r="AJ86" s="5">
        <v>198424</v>
      </c>
      <c r="AK86" s="1" t="s">
        <v>393</v>
      </c>
    </row>
    <row r="87" spans="1:37" ht="15" customHeight="1">
      <c r="A87" s="19" t="s">
        <v>457</v>
      </c>
      <c r="B87" s="17">
        <v>0.75391131731203143</v>
      </c>
      <c r="C87" s="17">
        <v>0.23217756386408619</v>
      </c>
      <c r="D87" s="17">
        <v>0.42598127458031104</v>
      </c>
      <c r="E87" s="17">
        <v>0.15121833201046533</v>
      </c>
      <c r="F87" s="17">
        <v>0.70523761524311535</v>
      </c>
      <c r="G87" s="17">
        <v>1.6382038157282457</v>
      </c>
      <c r="H87" s="17">
        <v>0.10996685957306641</v>
      </c>
      <c r="I87" s="4">
        <v>3429329.333333333</v>
      </c>
      <c r="J87" s="4">
        <v>14382777.333333332</v>
      </c>
      <c r="K87" s="4">
        <v>19077545.333333336</v>
      </c>
      <c r="L87" s="4">
        <v>22678000000000</v>
      </c>
      <c r="M87" s="4">
        <v>8596000000000</v>
      </c>
      <c r="N87" s="4">
        <v>11187617</v>
      </c>
      <c r="O87" s="1" t="s">
        <v>486</v>
      </c>
      <c r="P87" s="4">
        <v>2493828441398</v>
      </c>
      <c r="Q87" s="4">
        <v>704981</v>
      </c>
      <c r="R87" s="4">
        <v>4956122</v>
      </c>
      <c r="S87" s="4">
        <v>514727</v>
      </c>
      <c r="T87" s="4">
        <v>167662</v>
      </c>
      <c r="U87" s="4">
        <v>0</v>
      </c>
      <c r="V87" s="4">
        <v>4054566</v>
      </c>
      <c r="W87" s="16">
        <v>10398058</v>
      </c>
      <c r="X87" s="16">
        <v>4429378</v>
      </c>
      <c r="Y87" s="4">
        <v>915443</v>
      </c>
      <c r="Z87" s="4">
        <v>1063082</v>
      </c>
      <c r="AA87" s="4">
        <v>383432</v>
      </c>
      <c r="AB87" s="4">
        <v>2067421</v>
      </c>
      <c r="AC87" s="4">
        <v>0</v>
      </c>
      <c r="AD87" s="4">
        <v>0</v>
      </c>
      <c r="AE87" s="3" t="s">
        <v>22</v>
      </c>
      <c r="AF87" s="3" t="s">
        <v>33</v>
      </c>
      <c r="AG87" s="3" t="s">
        <v>34</v>
      </c>
      <c r="AH87" s="4">
        <v>14308159</v>
      </c>
      <c r="AI87" s="4">
        <v>10787083</v>
      </c>
      <c r="AJ87" s="4">
        <v>2571997</v>
      </c>
      <c r="AK87" s="2" t="s">
        <v>458</v>
      </c>
    </row>
  </sheetData>
  <sortState ref="A2:AK202">
    <sortCondition ref="B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1"/>
  <sheetViews>
    <sheetView rightToLeft="1" workbookViewId="0">
      <pane ySplit="1" topLeftCell="A53" activePane="bottomLeft" state="frozen"/>
      <selection pane="bottomLeft" sqref="A1:XFD1048576"/>
    </sheetView>
  </sheetViews>
  <sheetFormatPr defaultRowHeight="15"/>
  <cols>
    <col min="1" max="1" width="28.42578125" style="19" customWidth="1"/>
    <col min="2" max="3" width="15" style="1" customWidth="1"/>
    <col min="4" max="4" width="13.7109375" style="1" customWidth="1"/>
    <col min="5" max="5" width="21" style="1" customWidth="1"/>
    <col min="6" max="7" width="15" style="1" customWidth="1"/>
    <col min="8" max="8" width="17.5703125" style="1" customWidth="1"/>
    <col min="9" max="11" width="11.140625" style="4" customWidth="1"/>
    <col min="12" max="12" width="16.7109375" style="4" customWidth="1"/>
    <col min="13" max="13" width="16.42578125" style="4" customWidth="1"/>
    <col min="14" max="14" width="14.28515625" style="4" bestFit="1" customWidth="1"/>
    <col min="15" max="15" width="9.85546875" style="1" customWidth="1"/>
    <col min="16" max="16" width="16" style="4" customWidth="1"/>
    <col min="17" max="22" width="12.85546875" style="4" bestFit="1" customWidth="1"/>
    <col min="23" max="23" width="18.5703125" style="4" customWidth="1"/>
    <col min="24" max="24" width="13.5703125" style="4" customWidth="1"/>
    <col min="25" max="30" width="12.85546875" style="4" bestFit="1" customWidth="1"/>
    <col min="31" max="32" width="10.7109375" style="3" bestFit="1" customWidth="1"/>
    <col min="33" max="33" width="6.140625" style="3" customWidth="1"/>
    <col min="34" max="34" width="11.140625" style="4" customWidth="1"/>
    <col min="35" max="35" width="12.7109375" style="4" customWidth="1"/>
    <col min="36" max="36" width="11.140625" style="4" customWidth="1"/>
    <col min="37" max="37" width="5.5703125" style="2" customWidth="1"/>
  </cols>
  <sheetData>
    <row r="1" spans="1:37" s="1" customFormat="1" ht="54.95" customHeight="1">
      <c r="A1" s="18" t="s">
        <v>0</v>
      </c>
      <c r="B1" s="11" t="s">
        <v>506</v>
      </c>
      <c r="C1" s="9" t="s">
        <v>504</v>
      </c>
      <c r="D1" s="8" t="s">
        <v>503</v>
      </c>
      <c r="E1" s="7" t="s">
        <v>502</v>
      </c>
      <c r="F1" s="10" t="s">
        <v>505</v>
      </c>
      <c r="G1" s="12" t="s">
        <v>507</v>
      </c>
      <c r="H1" s="13" t="s">
        <v>508</v>
      </c>
      <c r="I1" s="6" t="s">
        <v>501</v>
      </c>
      <c r="J1" s="6" t="s">
        <v>500</v>
      </c>
      <c r="K1" s="6" t="s">
        <v>499</v>
      </c>
      <c r="L1" s="6" t="s">
        <v>4</v>
      </c>
      <c r="M1" s="4" t="s">
        <v>496</v>
      </c>
      <c r="N1" s="4" t="s">
        <v>495</v>
      </c>
      <c r="O1" s="1" t="s">
        <v>1</v>
      </c>
      <c r="P1" s="4" t="s">
        <v>497</v>
      </c>
      <c r="Q1" s="6" t="s">
        <v>8</v>
      </c>
      <c r="R1" s="4" t="s">
        <v>9</v>
      </c>
      <c r="S1" s="4" t="s">
        <v>10</v>
      </c>
      <c r="T1" s="4" t="s">
        <v>12</v>
      </c>
      <c r="U1" s="4" t="s">
        <v>13</v>
      </c>
      <c r="V1" s="6" t="s">
        <v>11</v>
      </c>
      <c r="W1" s="14" t="s">
        <v>509</v>
      </c>
      <c r="X1" s="15" t="s">
        <v>510</v>
      </c>
      <c r="Y1" s="4" t="s">
        <v>14</v>
      </c>
      <c r="Z1" s="4" t="s">
        <v>15</v>
      </c>
      <c r="AA1" s="4" t="s">
        <v>16</v>
      </c>
      <c r="AB1" s="4" t="s">
        <v>17</v>
      </c>
      <c r="AC1" s="4" t="s">
        <v>18</v>
      </c>
      <c r="AD1" s="4" t="s">
        <v>19</v>
      </c>
      <c r="AE1" s="3" t="s">
        <v>1</v>
      </c>
      <c r="AF1" s="3" t="s">
        <v>2</v>
      </c>
      <c r="AG1" s="3" t="s">
        <v>3</v>
      </c>
      <c r="AH1" s="4" t="s">
        <v>5</v>
      </c>
      <c r="AI1" s="4" t="s">
        <v>6</v>
      </c>
      <c r="AJ1" s="4" t="s">
        <v>7</v>
      </c>
      <c r="AK1" s="2" t="s">
        <v>498</v>
      </c>
    </row>
    <row r="2" spans="1:37" ht="15" customHeight="1">
      <c r="A2" s="19" t="s">
        <v>467</v>
      </c>
      <c r="B2" s="17">
        <v>6.4618311423810404</v>
      </c>
      <c r="C2" s="17">
        <v>0.73102431225422138</v>
      </c>
      <c r="D2" s="17">
        <v>0.23831418385074776</v>
      </c>
      <c r="E2" s="17">
        <v>0.47822020620473088</v>
      </c>
      <c r="F2" s="17">
        <v>6.5668681152236327E-2</v>
      </c>
      <c r="G2" s="17">
        <v>3.6450739835294117</v>
      </c>
      <c r="H2" s="17">
        <v>0.29905614332321179</v>
      </c>
      <c r="I2" s="4">
        <v>518561</v>
      </c>
      <c r="J2" s="4">
        <v>1767676</v>
      </c>
      <c r="K2" s="4">
        <v>2418081</v>
      </c>
      <c r="L2" s="4">
        <v>7896625772000</v>
      </c>
      <c r="M2" s="4">
        <v>1700000000000</v>
      </c>
      <c r="N2" s="4">
        <v>324060</v>
      </c>
      <c r="O2" s="1" t="s">
        <v>486</v>
      </c>
      <c r="P2" s="4">
        <v>2361534448641</v>
      </c>
      <c r="Q2" s="4">
        <v>4853</v>
      </c>
      <c r="R2" s="4">
        <v>412630</v>
      </c>
      <c r="S2" s="4">
        <v>0</v>
      </c>
      <c r="T2" s="4">
        <v>0</v>
      </c>
      <c r="U2" s="4">
        <v>313063</v>
      </c>
      <c r="V2" s="4">
        <v>474470</v>
      </c>
      <c r="W2" s="16">
        <v>1205016</v>
      </c>
      <c r="X2" s="16">
        <v>576263</v>
      </c>
      <c r="Y2" s="4">
        <v>444263</v>
      </c>
      <c r="Z2" s="4">
        <v>0</v>
      </c>
      <c r="AA2" s="4">
        <v>28273</v>
      </c>
      <c r="AB2" s="4">
        <v>90430</v>
      </c>
      <c r="AC2" s="4">
        <v>0</v>
      </c>
      <c r="AD2" s="4">
        <v>13297</v>
      </c>
      <c r="AE2" s="3" t="s">
        <v>22</v>
      </c>
      <c r="AF2" s="3" t="s">
        <v>256</v>
      </c>
      <c r="AG2" s="3" t="s">
        <v>24</v>
      </c>
      <c r="AH2" s="4">
        <v>2418081</v>
      </c>
      <c r="AI2" s="4">
        <v>1767676</v>
      </c>
      <c r="AJ2" s="4">
        <v>518561</v>
      </c>
      <c r="AK2" s="2" t="s">
        <v>468</v>
      </c>
    </row>
    <row r="3" spans="1:37" ht="15" customHeight="1">
      <c r="A3" s="19" t="s">
        <v>238</v>
      </c>
      <c r="B3" s="17">
        <v>5.1043939189476726</v>
      </c>
      <c r="C3" s="17">
        <v>0.46999995646128073</v>
      </c>
      <c r="D3" s="17">
        <v>0.23833742839176472</v>
      </c>
      <c r="E3" s="17">
        <v>0.51143016730448743</v>
      </c>
      <c r="F3" s="17">
        <v>0.13588615867054649</v>
      </c>
      <c r="G3" s="17">
        <v>0.53296071428571423</v>
      </c>
      <c r="H3" s="17">
        <v>0.10869864674233723</v>
      </c>
      <c r="I3" s="4">
        <v>17497884</v>
      </c>
      <c r="J3" s="4">
        <v>18135580</v>
      </c>
      <c r="K3" s="4">
        <v>38586344</v>
      </c>
      <c r="L3" s="4">
        <v>128768700000000</v>
      </c>
      <c r="M3" s="4">
        <v>84000000000000</v>
      </c>
      <c r="N3" s="4">
        <v>6321077</v>
      </c>
      <c r="O3" s="1" t="s">
        <v>484</v>
      </c>
      <c r="P3" s="4">
        <v>13996983432770</v>
      </c>
      <c r="Q3" s="4">
        <v>832242</v>
      </c>
      <c r="R3" s="4">
        <v>10989258</v>
      </c>
      <c r="S3" s="4">
        <v>1219755</v>
      </c>
      <c r="T3" s="4">
        <v>59035</v>
      </c>
      <c r="U3" s="4">
        <v>0</v>
      </c>
      <c r="V3" s="4">
        <v>4881774</v>
      </c>
      <c r="W3" s="16">
        <v>17982064</v>
      </c>
      <c r="X3" s="16">
        <v>9196570</v>
      </c>
      <c r="Y3" s="4">
        <v>973153</v>
      </c>
      <c r="Z3" s="4">
        <v>6920802</v>
      </c>
      <c r="AA3" s="4">
        <v>572558</v>
      </c>
      <c r="AB3" s="4">
        <v>628967</v>
      </c>
      <c r="AC3" s="4">
        <v>0</v>
      </c>
      <c r="AD3" s="4">
        <v>101090</v>
      </c>
      <c r="AE3" s="3" t="s">
        <v>71</v>
      </c>
      <c r="AF3" s="3" t="s">
        <v>41</v>
      </c>
      <c r="AG3" s="3" t="s">
        <v>73</v>
      </c>
      <c r="AH3" s="4">
        <v>9646586</v>
      </c>
      <c r="AI3" s="4">
        <v>4533895</v>
      </c>
      <c r="AJ3" s="4">
        <v>4374471</v>
      </c>
      <c r="AK3" s="2" t="s">
        <v>239</v>
      </c>
    </row>
    <row r="4" spans="1:37" ht="15" customHeight="1">
      <c r="A4" s="19" t="s">
        <v>66</v>
      </c>
      <c r="B4" s="17">
        <v>4.9199276137845152</v>
      </c>
      <c r="C4" s="17">
        <v>0.44841654626160476</v>
      </c>
      <c r="D4" s="17">
        <v>0.11532707524404623</v>
      </c>
      <c r="E4" s="17">
        <v>0.13399012923969286</v>
      </c>
      <c r="F4" s="17">
        <v>0.19097205686672736</v>
      </c>
      <c r="G4" s="17">
        <v>6.7309149972929072</v>
      </c>
      <c r="H4" s="17">
        <v>0.41574452422130403</v>
      </c>
      <c r="I4" s="4">
        <v>2726890</v>
      </c>
      <c r="J4" s="4">
        <v>1909911</v>
      </c>
      <c r="K4" s="4">
        <v>4259234</v>
      </c>
      <c r="L4" s="5">
        <v>14279000000000</v>
      </c>
      <c r="M4" s="4">
        <v>1847000000000</v>
      </c>
      <c r="N4" s="4">
        <v>719474</v>
      </c>
      <c r="O4" s="1" t="s">
        <v>486</v>
      </c>
      <c r="P4" s="4">
        <v>5936416061356</v>
      </c>
      <c r="Q4" s="4">
        <v>28282</v>
      </c>
      <c r="R4" s="4">
        <v>2376173</v>
      </c>
      <c r="S4" s="4">
        <v>0</v>
      </c>
      <c r="T4" s="4">
        <v>0</v>
      </c>
      <c r="U4" s="4">
        <v>280914</v>
      </c>
      <c r="V4" s="4">
        <v>980610</v>
      </c>
      <c r="W4" s="16">
        <v>3665979</v>
      </c>
      <c r="X4" s="16">
        <v>491205</v>
      </c>
      <c r="Y4" s="4">
        <v>285079</v>
      </c>
      <c r="Z4" s="4">
        <v>0</v>
      </c>
      <c r="AA4" s="4">
        <v>964</v>
      </c>
      <c r="AB4" s="4">
        <v>205162</v>
      </c>
      <c r="AC4" s="4">
        <v>0</v>
      </c>
      <c r="AD4" s="4">
        <v>0</v>
      </c>
      <c r="AE4" s="1" t="s">
        <v>22</v>
      </c>
      <c r="AF4" s="1" t="s">
        <v>68</v>
      </c>
      <c r="AG4" s="1" t="s">
        <v>24</v>
      </c>
      <c r="AH4" s="5">
        <v>4259234</v>
      </c>
      <c r="AI4" s="5">
        <v>1909911</v>
      </c>
      <c r="AJ4" s="5">
        <v>2726890</v>
      </c>
      <c r="AK4" s="1" t="s">
        <v>67</v>
      </c>
    </row>
    <row r="5" spans="1:37" ht="15" customHeight="1">
      <c r="A5" s="19" t="s">
        <v>429</v>
      </c>
      <c r="B5" s="17">
        <v>4.4610131668771853</v>
      </c>
      <c r="C5" s="17">
        <v>0.52933685313942336</v>
      </c>
      <c r="D5" s="17">
        <v>0.46319195268925512</v>
      </c>
      <c r="E5" s="17">
        <v>0.58487358633329389</v>
      </c>
      <c r="F5" s="17">
        <v>0.13416712806785958</v>
      </c>
      <c r="G5" s="17">
        <v>5.1285393258426968</v>
      </c>
      <c r="H5" s="17">
        <v>8.0690510168717006E-2</v>
      </c>
      <c r="I5" s="4">
        <v>43908071</v>
      </c>
      <c r="J5" s="4">
        <v>50618620</v>
      </c>
      <c r="K5" s="4">
        <v>95626480</v>
      </c>
      <c r="L5" s="4">
        <v>327264000000000</v>
      </c>
      <c r="M5" s="4">
        <v>53400000000000</v>
      </c>
      <c r="N5" s="4">
        <v>17510758</v>
      </c>
      <c r="O5" s="1" t="s">
        <v>486</v>
      </c>
      <c r="P5" s="4">
        <v>26407099119855</v>
      </c>
      <c r="Q5" s="4">
        <v>974070</v>
      </c>
      <c r="R5" s="4">
        <v>60852091</v>
      </c>
      <c r="S5" s="4">
        <v>0</v>
      </c>
      <c r="T5" s="4">
        <v>3281512</v>
      </c>
      <c r="U5" s="4">
        <v>0</v>
      </c>
      <c r="V5" s="4">
        <v>10623933</v>
      </c>
      <c r="W5" s="16">
        <v>75731606</v>
      </c>
      <c r="X5" s="16">
        <v>44293416</v>
      </c>
      <c r="Y5" s="4">
        <v>34352296</v>
      </c>
      <c r="Z5" s="4">
        <v>0</v>
      </c>
      <c r="AA5" s="4">
        <v>266089</v>
      </c>
      <c r="AB5" s="4">
        <v>5893510</v>
      </c>
      <c r="AC5" s="4">
        <v>12608</v>
      </c>
      <c r="AD5" s="4">
        <v>3768913</v>
      </c>
      <c r="AE5" s="3" t="s">
        <v>22</v>
      </c>
      <c r="AF5" s="3" t="s">
        <v>27</v>
      </c>
      <c r="AG5" s="3" t="s">
        <v>24</v>
      </c>
      <c r="AH5" s="4">
        <v>95626480</v>
      </c>
      <c r="AI5" s="4">
        <v>50618620</v>
      </c>
      <c r="AJ5" s="4">
        <v>43908071</v>
      </c>
      <c r="AK5" s="2" t="s">
        <v>430</v>
      </c>
    </row>
    <row r="6" spans="1:37" ht="15" customHeight="1">
      <c r="A6" s="19" t="s">
        <v>185</v>
      </c>
      <c r="B6" s="17">
        <v>3.6505694775866768</v>
      </c>
      <c r="C6" s="17">
        <v>0.63497661154368357</v>
      </c>
      <c r="D6" s="17">
        <v>0.35320291817030158</v>
      </c>
      <c r="E6" s="17">
        <v>0.6589854659557397</v>
      </c>
      <c r="F6" s="17">
        <v>0.12100624704899575</v>
      </c>
      <c r="G6" s="17">
        <v>3.0116277904994302</v>
      </c>
      <c r="H6" s="17">
        <v>8.069633130970108E-2</v>
      </c>
      <c r="I6" s="4">
        <v>26653320</v>
      </c>
      <c r="J6" s="4">
        <v>44705141</v>
      </c>
      <c r="K6" s="4">
        <v>70404390</v>
      </c>
      <c r="L6" s="4">
        <v>220264000000000</v>
      </c>
      <c r="M6" s="4">
        <v>54906390000000</v>
      </c>
      <c r="N6" s="4">
        <v>15138875</v>
      </c>
      <c r="O6" s="1" t="s">
        <v>486</v>
      </c>
      <c r="P6" s="4">
        <v>17774496719600</v>
      </c>
      <c r="Q6" s="4">
        <v>3874497</v>
      </c>
      <c r="R6" s="4">
        <v>10122815</v>
      </c>
      <c r="S6" s="4">
        <v>0</v>
      </c>
      <c r="T6" s="4">
        <v>9457740</v>
      </c>
      <c r="U6" s="4">
        <v>0</v>
      </c>
      <c r="V6" s="4">
        <v>14280281</v>
      </c>
      <c r="W6" s="16">
        <v>37735333</v>
      </c>
      <c r="X6" s="16">
        <v>24867036</v>
      </c>
      <c r="Y6" s="4">
        <v>19595324</v>
      </c>
      <c r="Z6" s="4">
        <v>0</v>
      </c>
      <c r="AA6" s="4">
        <v>1364625</v>
      </c>
      <c r="AB6" s="4">
        <v>3754613</v>
      </c>
      <c r="AC6" s="4">
        <v>0</v>
      </c>
      <c r="AD6" s="4">
        <v>152474</v>
      </c>
      <c r="AE6" s="3" t="s">
        <v>22</v>
      </c>
      <c r="AF6" s="3" t="s">
        <v>72</v>
      </c>
      <c r="AG6" s="3" t="s">
        <v>24</v>
      </c>
      <c r="AH6" s="4">
        <v>70404390</v>
      </c>
      <c r="AI6" s="4">
        <v>44705141</v>
      </c>
      <c r="AJ6" s="4">
        <v>26653320</v>
      </c>
      <c r="AK6" s="2" t="s">
        <v>186</v>
      </c>
    </row>
    <row r="7" spans="1:37" ht="15" customHeight="1">
      <c r="A7" s="19" t="s">
        <v>379</v>
      </c>
      <c r="B7" s="17">
        <v>3.0419147262390158</v>
      </c>
      <c r="C7" s="17">
        <v>0.74352595328641757</v>
      </c>
      <c r="D7" s="17">
        <v>4.1486209534521902E-2</v>
      </c>
      <c r="E7" s="17">
        <v>0.20281181152938776</v>
      </c>
      <c r="F7" s="17">
        <v>0.10564557613168725</v>
      </c>
      <c r="G7" s="17">
        <v>9.3061630218687874</v>
      </c>
      <c r="H7" s="17">
        <v>0.41548074797357254</v>
      </c>
      <c r="I7" s="4">
        <v>328600</v>
      </c>
      <c r="J7" s="4">
        <v>1211006</v>
      </c>
      <c r="K7" s="4">
        <v>1628734</v>
      </c>
      <c r="L7" s="4">
        <v>3110400000000</v>
      </c>
      <c r="M7" s="4">
        <v>301800000000</v>
      </c>
      <c r="N7" s="4">
        <v>402961</v>
      </c>
      <c r="O7" s="1" t="s">
        <v>487</v>
      </c>
      <c r="P7" s="4">
        <v>1292311318497</v>
      </c>
      <c r="Q7" s="4">
        <v>25837</v>
      </c>
      <c r="R7" s="4">
        <v>115393</v>
      </c>
      <c r="S7" s="4">
        <v>0</v>
      </c>
      <c r="T7" s="4">
        <v>80015</v>
      </c>
      <c r="U7" s="4">
        <v>0</v>
      </c>
      <c r="V7" s="4">
        <v>111921</v>
      </c>
      <c r="W7" s="16">
        <v>333166</v>
      </c>
      <c r="X7" s="16">
        <v>67570</v>
      </c>
      <c r="Y7" s="4">
        <v>60746</v>
      </c>
      <c r="Z7" s="4">
        <v>0</v>
      </c>
      <c r="AA7" s="4">
        <v>6824</v>
      </c>
      <c r="AB7" s="4">
        <v>0</v>
      </c>
      <c r="AC7" s="4">
        <v>0</v>
      </c>
      <c r="AD7" s="4">
        <v>0</v>
      </c>
      <c r="AE7" s="3" t="s">
        <v>40</v>
      </c>
      <c r="AF7" s="3" t="s">
        <v>45</v>
      </c>
      <c r="AG7" s="3" t="s">
        <v>42</v>
      </c>
      <c r="AH7" s="4">
        <v>814367</v>
      </c>
      <c r="AI7" s="4">
        <v>605503</v>
      </c>
      <c r="AJ7" s="4">
        <v>164300</v>
      </c>
      <c r="AK7" s="2" t="s">
        <v>380</v>
      </c>
    </row>
    <row r="8" spans="1:37" ht="15" customHeight="1">
      <c r="A8" s="19" t="s">
        <v>443</v>
      </c>
      <c r="B8" s="17">
        <v>2.819735481938769</v>
      </c>
      <c r="C8" s="17">
        <v>0.46683292149012207</v>
      </c>
      <c r="D8" s="17">
        <v>0.22363592217048536</v>
      </c>
      <c r="E8" s="17">
        <v>0.68196095444685467</v>
      </c>
      <c r="F8" s="17">
        <v>9.0713497352501504E-2</v>
      </c>
      <c r="G8" s="17">
        <v>4.6337662337662335</v>
      </c>
      <c r="H8" s="17">
        <v>1.1050997625533707</v>
      </c>
      <c r="I8" s="4">
        <v>199118.66666666669</v>
      </c>
      <c r="J8" s="4">
        <v>246100</v>
      </c>
      <c r="K8" s="4">
        <v>527169.33333333337</v>
      </c>
      <c r="L8" s="4">
        <v>2195028000000</v>
      </c>
      <c r="M8" s="4">
        <v>389620000000</v>
      </c>
      <c r="N8" s="4">
        <v>138012</v>
      </c>
      <c r="O8" s="1" t="s">
        <v>486</v>
      </c>
      <c r="P8" s="4">
        <v>2425724921598</v>
      </c>
      <c r="Q8" s="4">
        <v>13254</v>
      </c>
      <c r="R8" s="4">
        <v>62937</v>
      </c>
      <c r="S8" s="4">
        <v>15081</v>
      </c>
      <c r="T8" s="4">
        <v>1351</v>
      </c>
      <c r="U8" s="4">
        <v>0</v>
      </c>
      <c r="V8" s="4">
        <v>80252</v>
      </c>
      <c r="W8" s="16">
        <v>172875</v>
      </c>
      <c r="X8" s="16">
        <v>117894</v>
      </c>
      <c r="Y8" s="4">
        <v>4769</v>
      </c>
      <c r="Z8" s="4">
        <v>102236</v>
      </c>
      <c r="AA8" s="4">
        <v>394</v>
      </c>
      <c r="AB8" s="4">
        <v>0</v>
      </c>
      <c r="AC8" s="4">
        <v>10495</v>
      </c>
      <c r="AD8" s="4">
        <v>0</v>
      </c>
      <c r="AE8" s="3" t="s">
        <v>22</v>
      </c>
      <c r="AF8" s="3" t="s">
        <v>33</v>
      </c>
      <c r="AG8" s="3" t="s">
        <v>34</v>
      </c>
      <c r="AH8" s="4">
        <v>395377</v>
      </c>
      <c r="AI8" s="4">
        <v>184575</v>
      </c>
      <c r="AJ8" s="4">
        <v>149339</v>
      </c>
      <c r="AK8" s="2" t="s">
        <v>444</v>
      </c>
    </row>
    <row r="9" spans="1:37" ht="15" customHeight="1">
      <c r="A9" s="19" t="s">
        <v>471</v>
      </c>
      <c r="B9" s="17">
        <v>2.8131549490185366</v>
      </c>
      <c r="C9" s="17">
        <v>0.48629818085071003</v>
      </c>
      <c r="D9" s="17">
        <v>0.33458941869597364</v>
      </c>
      <c r="E9" s="17">
        <v>0.82585085559133675</v>
      </c>
      <c r="F9" s="17">
        <v>9.153971962616822E-2</v>
      </c>
      <c r="G9" s="17">
        <v>5.1939218523878434</v>
      </c>
      <c r="H9" s="17">
        <v>0.38311093609053737</v>
      </c>
      <c r="I9" s="4">
        <v>626864</v>
      </c>
      <c r="J9" s="4">
        <v>760370</v>
      </c>
      <c r="K9" s="4">
        <v>1563588</v>
      </c>
      <c r="L9" s="4">
        <v>6848000000000</v>
      </c>
      <c r="M9" s="4">
        <v>1105600000000</v>
      </c>
      <c r="N9" s="4">
        <v>410051</v>
      </c>
      <c r="O9" s="1" t="s">
        <v>487</v>
      </c>
      <c r="P9" s="4">
        <v>2623543690348</v>
      </c>
      <c r="Q9" s="4">
        <v>181144</v>
      </c>
      <c r="R9" s="4">
        <v>222186</v>
      </c>
      <c r="S9" s="4">
        <v>36516</v>
      </c>
      <c r="T9" s="4">
        <v>48778</v>
      </c>
      <c r="U9" s="4">
        <v>0</v>
      </c>
      <c r="V9" s="4">
        <v>144856</v>
      </c>
      <c r="W9" s="16">
        <v>633480</v>
      </c>
      <c r="X9" s="16">
        <v>523160</v>
      </c>
      <c r="Y9" s="4">
        <v>35399</v>
      </c>
      <c r="Z9" s="4">
        <v>86097</v>
      </c>
      <c r="AA9" s="4">
        <v>13814</v>
      </c>
      <c r="AB9" s="4">
        <v>160250</v>
      </c>
      <c r="AC9" s="4">
        <v>291</v>
      </c>
      <c r="AD9" s="4">
        <v>227309</v>
      </c>
      <c r="AE9" s="3" t="s">
        <v>473</v>
      </c>
      <c r="AF9" s="3" t="s">
        <v>22</v>
      </c>
      <c r="AG9" s="3" t="s">
        <v>42</v>
      </c>
      <c r="AH9" s="4">
        <v>781794</v>
      </c>
      <c r="AI9" s="4">
        <v>380185</v>
      </c>
      <c r="AJ9" s="4">
        <v>313432</v>
      </c>
      <c r="AK9" s="2" t="s">
        <v>472</v>
      </c>
    </row>
    <row r="10" spans="1:37" ht="15" customHeight="1">
      <c r="A10" s="19" t="s">
        <v>359</v>
      </c>
      <c r="B10" s="17">
        <v>2.6563555056805148</v>
      </c>
      <c r="C10" s="17">
        <v>0.73323630656504712</v>
      </c>
      <c r="D10" s="17">
        <v>0.43580448775193603</v>
      </c>
      <c r="E10" s="17">
        <v>0.42324416027640444</v>
      </c>
      <c r="F10" s="17">
        <v>0.18608513907581875</v>
      </c>
      <c r="G10" s="17">
        <v>1.8358778625954197</v>
      </c>
      <c r="H10" s="17">
        <v>7.8560417185520412E-2</v>
      </c>
      <c r="I10" s="4">
        <v>16591351</v>
      </c>
      <c r="J10" s="4">
        <v>27321261</v>
      </c>
      <c r="K10" s="4">
        <v>37261195</v>
      </c>
      <c r="L10" s="4">
        <v>89160000000000</v>
      </c>
      <c r="M10" s="4">
        <v>31440000000000</v>
      </c>
      <c r="N10" s="4">
        <v>10190802</v>
      </c>
      <c r="O10" s="1" t="s">
        <v>486</v>
      </c>
      <c r="P10" s="4">
        <v>7004446796261</v>
      </c>
      <c r="Q10" s="4">
        <v>1333644</v>
      </c>
      <c r="R10" s="4">
        <v>11994586</v>
      </c>
      <c r="S10" s="4">
        <v>8214899</v>
      </c>
      <c r="T10" s="4">
        <v>2246582</v>
      </c>
      <c r="U10" s="4">
        <v>0</v>
      </c>
      <c r="V10" s="4">
        <v>14577259</v>
      </c>
      <c r="W10" s="16">
        <v>38366970</v>
      </c>
      <c r="X10" s="16">
        <v>16238596</v>
      </c>
      <c r="Y10" s="4">
        <v>7586982</v>
      </c>
      <c r="Z10" s="4">
        <v>3338744</v>
      </c>
      <c r="AA10" s="4">
        <v>933843</v>
      </c>
      <c r="AB10" s="4">
        <v>4299181</v>
      </c>
      <c r="AC10" s="4">
        <v>0</v>
      </c>
      <c r="AD10" s="4">
        <v>79846</v>
      </c>
      <c r="AE10" s="3" t="s">
        <v>22</v>
      </c>
      <c r="AF10" s="3" t="s">
        <v>53</v>
      </c>
      <c r="AG10" s="3" t="s">
        <v>24</v>
      </c>
      <c r="AH10" s="4">
        <v>37261195</v>
      </c>
      <c r="AI10" s="4">
        <v>27321261</v>
      </c>
      <c r="AJ10" s="4">
        <v>16591351</v>
      </c>
      <c r="AK10" s="2" t="s">
        <v>360</v>
      </c>
    </row>
    <row r="11" spans="1:37" ht="15" customHeight="1">
      <c r="A11" s="19" t="s">
        <v>294</v>
      </c>
      <c r="B11" s="17">
        <v>2.5846215310857739</v>
      </c>
      <c r="C11" s="17">
        <v>0.61504629629629626</v>
      </c>
      <c r="D11" s="17">
        <v>0.3468742855509831</v>
      </c>
      <c r="E11" s="17">
        <v>0.64697197240548532</v>
      </c>
      <c r="F11" s="17">
        <v>6.5503367426020323E-2</v>
      </c>
      <c r="G11" s="17">
        <v>1.8876243141289437</v>
      </c>
      <c r="H11" s="17">
        <v>0.46000736529531833</v>
      </c>
      <c r="I11" s="4">
        <v>300048</v>
      </c>
      <c r="J11" s="4">
        <v>860868</v>
      </c>
      <c r="K11" s="4">
        <v>1399680</v>
      </c>
      <c r="L11" s="5">
        <v>4580650000000</v>
      </c>
      <c r="M11" s="4">
        <v>1586304000000</v>
      </c>
      <c r="N11" s="4">
        <v>390468</v>
      </c>
      <c r="O11" s="1" t="s">
        <v>486</v>
      </c>
      <c r="P11" s="4">
        <v>2107132737840</v>
      </c>
      <c r="Q11" s="4">
        <v>203600</v>
      </c>
      <c r="R11" s="4">
        <v>64101</v>
      </c>
      <c r="S11" s="4">
        <v>171989</v>
      </c>
      <c r="T11" s="4">
        <v>22866</v>
      </c>
      <c r="U11" s="4">
        <v>0</v>
      </c>
      <c r="V11" s="4">
        <v>287883</v>
      </c>
      <c r="W11" s="16">
        <v>750439</v>
      </c>
      <c r="X11" s="16">
        <v>485513</v>
      </c>
      <c r="Y11" s="4">
        <v>44018</v>
      </c>
      <c r="Z11" s="4">
        <v>12180</v>
      </c>
      <c r="AA11" s="4">
        <v>56158</v>
      </c>
      <c r="AB11" s="4">
        <v>195872</v>
      </c>
      <c r="AC11" s="4">
        <v>0</v>
      </c>
      <c r="AD11" s="4">
        <v>177285</v>
      </c>
      <c r="AE11" s="1" t="s">
        <v>22</v>
      </c>
      <c r="AF11" s="1" t="s">
        <v>33</v>
      </c>
      <c r="AG11" s="1" t="s">
        <v>34</v>
      </c>
      <c r="AH11" s="5">
        <v>1049760</v>
      </c>
      <c r="AI11" s="5">
        <v>645651</v>
      </c>
      <c r="AJ11" s="5">
        <v>225036</v>
      </c>
      <c r="AK11" s="1" t="s">
        <v>295</v>
      </c>
    </row>
    <row r="12" spans="1:37" ht="15" customHeight="1">
      <c r="A12" s="19" t="s">
        <v>54</v>
      </c>
      <c r="B12" s="17">
        <v>2.5752202521264547</v>
      </c>
      <c r="C12" s="17">
        <v>0.70586085485600425</v>
      </c>
      <c r="D12" s="17">
        <v>0.31401771462852762</v>
      </c>
      <c r="E12" s="17">
        <v>0.47839630166711705</v>
      </c>
      <c r="F12" s="17">
        <v>0.18159623875715453</v>
      </c>
      <c r="G12" s="17">
        <v>4.7655868432796815</v>
      </c>
      <c r="H12" s="17">
        <v>0.16293499227808667</v>
      </c>
      <c r="I12" s="4">
        <v>6662766</v>
      </c>
      <c r="J12" s="4">
        <v>18512391</v>
      </c>
      <c r="K12" s="4">
        <v>26226686</v>
      </c>
      <c r="L12" s="4">
        <v>36690000000000</v>
      </c>
      <c r="M12" s="4">
        <v>6363619350000</v>
      </c>
      <c r="N12" s="4">
        <v>7335684</v>
      </c>
      <c r="O12" s="1" t="s">
        <v>486</v>
      </c>
      <c r="P12" s="4">
        <v>5978084866683</v>
      </c>
      <c r="Q12" s="4">
        <v>4771820</v>
      </c>
      <c r="R12" s="4">
        <v>1734717</v>
      </c>
      <c r="S12" s="4">
        <v>1844442</v>
      </c>
      <c r="T12" s="4">
        <v>0</v>
      </c>
      <c r="U12" s="4">
        <v>3782759</v>
      </c>
      <c r="V12" s="4">
        <v>5081370</v>
      </c>
      <c r="W12" s="16">
        <v>17215108</v>
      </c>
      <c r="X12" s="16">
        <v>8235644</v>
      </c>
      <c r="Y12" s="4">
        <v>1602512</v>
      </c>
      <c r="Z12" s="4">
        <v>685032</v>
      </c>
      <c r="AA12" s="4">
        <v>2127984</v>
      </c>
      <c r="AB12" s="4">
        <v>3820116</v>
      </c>
      <c r="AC12" s="4">
        <v>0</v>
      </c>
      <c r="AD12" s="4">
        <v>0</v>
      </c>
      <c r="AE12" s="3" t="s">
        <v>22</v>
      </c>
      <c r="AF12" s="3" t="s">
        <v>56</v>
      </c>
      <c r="AG12" s="3" t="s">
        <v>24</v>
      </c>
      <c r="AH12" s="4">
        <v>26226686</v>
      </c>
      <c r="AI12" s="4">
        <v>18512391</v>
      </c>
      <c r="AJ12" s="4">
        <v>6662766</v>
      </c>
      <c r="AK12" s="2" t="s">
        <v>55</v>
      </c>
    </row>
    <row r="13" spans="1:37" ht="15" customHeight="1">
      <c r="A13" s="19" t="s">
        <v>299</v>
      </c>
      <c r="B13" s="17">
        <v>2.3796672420758807</v>
      </c>
      <c r="C13" s="17">
        <v>0.6692871627569329</v>
      </c>
      <c r="D13" s="17">
        <v>0.36622646389518593</v>
      </c>
      <c r="E13" s="17">
        <v>0.74962490393203007</v>
      </c>
      <c r="F13" s="17">
        <v>0.16231355774595499</v>
      </c>
      <c r="G13" s="17">
        <v>3.2238805970149254</v>
      </c>
      <c r="H13" s="17">
        <v>0.79989577194408279</v>
      </c>
      <c r="I13" s="4">
        <v>261828</v>
      </c>
      <c r="J13" s="4">
        <v>1231732</v>
      </c>
      <c r="K13" s="4">
        <v>1840364</v>
      </c>
      <c r="L13" s="4">
        <v>1613100000000</v>
      </c>
      <c r="M13" s="4">
        <v>381900000000</v>
      </c>
      <c r="N13" s="4">
        <v>544540</v>
      </c>
      <c r="O13" s="1" t="s">
        <v>484</v>
      </c>
      <c r="P13" s="4">
        <v>1290311869723</v>
      </c>
      <c r="Q13" s="4">
        <v>56944</v>
      </c>
      <c r="R13" s="4">
        <v>482079</v>
      </c>
      <c r="S13" s="4">
        <v>14905</v>
      </c>
      <c r="T13" s="4">
        <v>96439</v>
      </c>
      <c r="U13" s="4">
        <v>0</v>
      </c>
      <c r="V13" s="4">
        <v>248736</v>
      </c>
      <c r="W13" s="16">
        <v>899103</v>
      </c>
      <c r="X13" s="16">
        <v>673990</v>
      </c>
      <c r="Y13" s="4">
        <v>248268</v>
      </c>
      <c r="Z13" s="4">
        <v>136560</v>
      </c>
      <c r="AA13" s="4">
        <v>56946</v>
      </c>
      <c r="AB13" s="4">
        <v>215341</v>
      </c>
      <c r="AC13" s="4">
        <v>0</v>
      </c>
      <c r="AD13" s="4">
        <v>16875</v>
      </c>
      <c r="AE13" s="3" t="s">
        <v>71</v>
      </c>
      <c r="AF13" s="3" t="s">
        <v>41</v>
      </c>
      <c r="AG13" s="3" t="s">
        <v>73</v>
      </c>
      <c r="AH13" s="4">
        <v>460091</v>
      </c>
      <c r="AI13" s="4">
        <v>307933</v>
      </c>
      <c r="AJ13" s="4">
        <v>65457</v>
      </c>
      <c r="AK13" s="2" t="s">
        <v>300</v>
      </c>
    </row>
    <row r="14" spans="1:37" ht="15" customHeight="1">
      <c r="A14" s="19" t="s">
        <v>292</v>
      </c>
      <c r="B14" s="17">
        <v>2.3217629551736279</v>
      </c>
      <c r="C14" s="17">
        <v>0.41616930811253516</v>
      </c>
      <c r="D14" s="17">
        <v>0.15512649606905224</v>
      </c>
      <c r="E14" s="17">
        <v>0.13691656402559768</v>
      </c>
      <c r="F14" s="17">
        <v>0.17674539739559947</v>
      </c>
      <c r="G14" s="17">
        <v>17.558333333333334</v>
      </c>
      <c r="H14" s="17">
        <v>0.14465067112617871</v>
      </c>
      <c r="I14" s="4">
        <v>590418</v>
      </c>
      <c r="J14" s="4">
        <v>286590</v>
      </c>
      <c r="K14" s="4">
        <v>688638</v>
      </c>
      <c r="L14" s="4">
        <v>3340500000000</v>
      </c>
      <c r="M14" s="4">
        <v>180000000000</v>
      </c>
      <c r="N14" s="4">
        <v>207311</v>
      </c>
      <c r="O14" s="1" t="s">
        <v>485</v>
      </c>
      <c r="P14" s="4">
        <v>483205566897</v>
      </c>
      <c r="Q14" s="4">
        <v>91818</v>
      </c>
      <c r="R14" s="4">
        <v>505408</v>
      </c>
      <c r="S14" s="4">
        <v>0</v>
      </c>
      <c r="T14" s="4">
        <v>0</v>
      </c>
      <c r="U14" s="4">
        <v>490</v>
      </c>
      <c r="V14" s="4">
        <v>182511</v>
      </c>
      <c r="W14" s="16">
        <v>780227</v>
      </c>
      <c r="X14" s="16">
        <v>106826</v>
      </c>
      <c r="Y14" s="4">
        <v>42882</v>
      </c>
      <c r="Z14" s="4">
        <v>0</v>
      </c>
      <c r="AA14" s="4">
        <v>894</v>
      </c>
      <c r="AB14" s="4">
        <v>63050</v>
      </c>
      <c r="AC14" s="4">
        <v>0</v>
      </c>
      <c r="AD14" s="4">
        <v>0</v>
      </c>
      <c r="AE14" s="3" t="s">
        <v>22</v>
      </c>
      <c r="AF14" s="3" t="s">
        <v>45</v>
      </c>
      <c r="AG14" s="3" t="s">
        <v>24</v>
      </c>
      <c r="AH14" s="4">
        <v>688638</v>
      </c>
      <c r="AI14" s="4">
        <v>286590</v>
      </c>
      <c r="AJ14" s="4">
        <v>590418</v>
      </c>
      <c r="AK14" s="2" t="s">
        <v>293</v>
      </c>
    </row>
    <row r="15" spans="1:37" ht="15" customHeight="1">
      <c r="A15" s="19" t="s">
        <v>231</v>
      </c>
      <c r="B15" s="17">
        <v>2.1328048686217049</v>
      </c>
      <c r="C15" s="17">
        <v>0.74180583751126261</v>
      </c>
      <c r="D15" s="17">
        <v>0.42490606668984621</v>
      </c>
      <c r="E15" s="17">
        <v>0.49547046165543074</v>
      </c>
      <c r="F15" s="17">
        <v>0.13062052932761087</v>
      </c>
      <c r="G15" s="17">
        <v>3.5997433619583457</v>
      </c>
      <c r="H15" s="17">
        <v>0.72046425089842636</v>
      </c>
      <c r="I15" s="4">
        <v>365215</v>
      </c>
      <c r="J15" s="4">
        <v>992080</v>
      </c>
      <c r="K15" s="4">
        <v>1337385</v>
      </c>
      <c r="L15" s="4">
        <v>2796000000000</v>
      </c>
      <c r="M15" s="4">
        <v>607860000000</v>
      </c>
      <c r="N15" s="4">
        <v>426897</v>
      </c>
      <c r="O15" s="1" t="s">
        <v>486</v>
      </c>
      <c r="P15" s="4">
        <v>2014418045512</v>
      </c>
      <c r="Q15" s="4">
        <v>19533</v>
      </c>
      <c r="R15" s="4">
        <v>781306</v>
      </c>
      <c r="S15" s="4">
        <v>158663</v>
      </c>
      <c r="T15" s="4">
        <v>11870</v>
      </c>
      <c r="U15" s="4">
        <v>0</v>
      </c>
      <c r="V15" s="4">
        <v>175544</v>
      </c>
      <c r="W15" s="16">
        <v>1146916</v>
      </c>
      <c r="X15" s="16">
        <v>568263</v>
      </c>
      <c r="Y15" s="4">
        <v>125923</v>
      </c>
      <c r="Z15" s="4">
        <v>298818</v>
      </c>
      <c r="AA15" s="4">
        <v>32816</v>
      </c>
      <c r="AB15" s="4">
        <v>110706</v>
      </c>
      <c r="AC15" s="4">
        <v>0</v>
      </c>
      <c r="AD15" s="4">
        <v>0</v>
      </c>
      <c r="AE15" s="3" t="s">
        <v>22</v>
      </c>
      <c r="AF15" s="3" t="s">
        <v>53</v>
      </c>
      <c r="AG15" s="3" t="s">
        <v>24</v>
      </c>
      <c r="AH15" s="4">
        <v>1337385</v>
      </c>
      <c r="AI15" s="4">
        <v>992080</v>
      </c>
      <c r="AJ15" s="4">
        <v>365215</v>
      </c>
      <c r="AK15" s="2" t="s">
        <v>232</v>
      </c>
    </row>
    <row r="16" spans="1:37" ht="15" customHeight="1">
      <c r="A16" s="19" t="s">
        <v>308</v>
      </c>
      <c r="B16" s="17">
        <v>2.0204264888716339</v>
      </c>
      <c r="C16" s="17">
        <v>0.52516703114329655</v>
      </c>
      <c r="D16" s="17">
        <v>7.1165082118726991E-2</v>
      </c>
      <c r="E16" s="17">
        <v>0.16696896689229129</v>
      </c>
      <c r="F16" s="17">
        <v>0.2794993695812622</v>
      </c>
      <c r="G16" s="17">
        <v>0.84623217922606919</v>
      </c>
      <c r="H16" s="17">
        <v>0.3606725661266586</v>
      </c>
      <c r="I16" s="4">
        <v>9382632</v>
      </c>
      <c r="J16" s="4">
        <v>9609708</v>
      </c>
      <c r="K16" s="4">
        <v>18298384</v>
      </c>
      <c r="L16" s="4">
        <v>33569420976000</v>
      </c>
      <c r="M16" s="4">
        <v>18182664864000</v>
      </c>
      <c r="N16" s="4">
        <v>6058212</v>
      </c>
      <c r="O16" s="1" t="s">
        <v>484</v>
      </c>
      <c r="P16" s="4">
        <v>12107569206800</v>
      </c>
      <c r="Q16" s="4">
        <v>623818</v>
      </c>
      <c r="R16" s="4">
        <v>1783896</v>
      </c>
      <c r="S16" s="4">
        <v>2006311</v>
      </c>
      <c r="T16" s="4">
        <v>751597</v>
      </c>
      <c r="U16" s="4">
        <v>0</v>
      </c>
      <c r="V16" s="4">
        <v>2633468</v>
      </c>
      <c r="W16" s="16">
        <v>7799090</v>
      </c>
      <c r="X16" s="16">
        <v>1302206</v>
      </c>
      <c r="Y16" s="4">
        <v>245952</v>
      </c>
      <c r="Z16" s="4">
        <v>819107</v>
      </c>
      <c r="AA16" s="4">
        <v>237147</v>
      </c>
      <c r="AB16" s="4">
        <v>0</v>
      </c>
      <c r="AC16" s="4">
        <v>0</v>
      </c>
      <c r="AD16" s="4">
        <v>0</v>
      </c>
      <c r="AE16" s="3" t="s">
        <v>71</v>
      </c>
      <c r="AF16" s="3" t="s">
        <v>310</v>
      </c>
      <c r="AG16" s="3" t="s">
        <v>73</v>
      </c>
      <c r="AH16" s="4">
        <v>4574596</v>
      </c>
      <c r="AI16" s="4">
        <v>2402427</v>
      </c>
      <c r="AJ16" s="4">
        <v>2345658</v>
      </c>
      <c r="AK16" s="2" t="s">
        <v>309</v>
      </c>
    </row>
    <row r="17" spans="1:37" ht="15" customHeight="1">
      <c r="A17" s="19" t="s">
        <v>431</v>
      </c>
      <c r="B17" s="17">
        <v>2.0066517964933723</v>
      </c>
      <c r="C17" s="17">
        <v>0.50517595604314824</v>
      </c>
      <c r="D17" s="17">
        <v>8.3051803664296084E-2</v>
      </c>
      <c r="E17" s="17">
        <v>0.18035833580093591</v>
      </c>
      <c r="F17" s="17">
        <v>0.25151105590062112</v>
      </c>
      <c r="G17" s="17">
        <v>1.9156102861282145</v>
      </c>
      <c r="H17" s="17">
        <v>0.28460848209018635</v>
      </c>
      <c r="I17" s="4">
        <v>2024664</v>
      </c>
      <c r="J17" s="4">
        <v>2749016</v>
      </c>
      <c r="K17" s="4">
        <v>5441700</v>
      </c>
      <c r="L17" s="4">
        <v>8050000000000</v>
      </c>
      <c r="M17" s="4">
        <v>2761000000000</v>
      </c>
      <c r="N17" s="4">
        <v>1809887</v>
      </c>
      <c r="O17" s="1" t="s">
        <v>484</v>
      </c>
      <c r="P17" s="4">
        <v>2291098280826</v>
      </c>
      <c r="Q17" s="4">
        <v>108833</v>
      </c>
      <c r="R17" s="4">
        <v>1139736</v>
      </c>
      <c r="S17" s="4">
        <v>8793</v>
      </c>
      <c r="T17" s="4">
        <v>170981</v>
      </c>
      <c r="U17" s="4">
        <v>0</v>
      </c>
      <c r="V17" s="4">
        <v>1077463</v>
      </c>
      <c r="W17" s="16">
        <v>2505806</v>
      </c>
      <c r="X17" s="16">
        <v>451943</v>
      </c>
      <c r="Y17" s="4">
        <v>162250</v>
      </c>
      <c r="Z17" s="4">
        <v>172496</v>
      </c>
      <c r="AA17" s="4">
        <v>785</v>
      </c>
      <c r="AB17" s="4">
        <v>116412</v>
      </c>
      <c r="AC17" s="4">
        <v>0</v>
      </c>
      <c r="AD17" s="4">
        <v>0</v>
      </c>
      <c r="AE17" s="3" t="s">
        <v>71</v>
      </c>
      <c r="AF17" s="3" t="s">
        <v>72</v>
      </c>
      <c r="AG17" s="3" t="s">
        <v>73</v>
      </c>
      <c r="AH17" s="4">
        <v>1360425</v>
      </c>
      <c r="AI17" s="4">
        <v>687254</v>
      </c>
      <c r="AJ17" s="4">
        <v>506166</v>
      </c>
      <c r="AK17" s="2" t="s">
        <v>432</v>
      </c>
    </row>
    <row r="18" spans="1:37" ht="15" customHeight="1">
      <c r="A18" s="19" t="s">
        <v>398</v>
      </c>
      <c r="B18" s="17">
        <v>1.9775468552997268</v>
      </c>
      <c r="C18" s="17">
        <v>0.72372033549735137</v>
      </c>
      <c r="D18" s="17">
        <v>0.2122481923541148</v>
      </c>
      <c r="E18" s="17">
        <v>0.47513374622474069</v>
      </c>
      <c r="F18" s="17">
        <v>7.5753490744186677E-2</v>
      </c>
      <c r="G18" s="17">
        <v>5.891707039042462</v>
      </c>
      <c r="H18" s="17">
        <v>0.82264510925906631</v>
      </c>
      <c r="I18" s="4">
        <v>457986.66666666663</v>
      </c>
      <c r="J18" s="4">
        <v>1790037.3333333335</v>
      </c>
      <c r="K18" s="4">
        <v>2473382.6666666665</v>
      </c>
      <c r="L18" s="4">
        <v>6045750000000</v>
      </c>
      <c r="M18" s="4">
        <v>877250000000</v>
      </c>
      <c r="N18" s="4">
        <v>830678</v>
      </c>
      <c r="O18" s="1" t="s">
        <v>486</v>
      </c>
      <c r="P18" s="4">
        <v>4973506669303</v>
      </c>
      <c r="Q18" s="4">
        <v>124224</v>
      </c>
      <c r="R18" s="4">
        <v>36149</v>
      </c>
      <c r="S18" s="4">
        <v>337669</v>
      </c>
      <c r="T18" s="4">
        <v>115426</v>
      </c>
      <c r="U18" s="4">
        <v>0</v>
      </c>
      <c r="V18" s="4">
        <v>491423</v>
      </c>
      <c r="W18" s="16">
        <v>1104891</v>
      </c>
      <c r="X18" s="16">
        <v>524971</v>
      </c>
      <c r="Y18" s="4">
        <v>157844</v>
      </c>
      <c r="Z18" s="4">
        <v>219365</v>
      </c>
      <c r="AA18" s="4">
        <v>19898</v>
      </c>
      <c r="AB18" s="4">
        <v>127864</v>
      </c>
      <c r="AC18" s="4">
        <v>0</v>
      </c>
      <c r="AD18" s="4">
        <v>0</v>
      </c>
      <c r="AE18" s="3" t="s">
        <v>22</v>
      </c>
      <c r="AF18" s="3" t="s">
        <v>259</v>
      </c>
      <c r="AG18" s="3" t="s">
        <v>34</v>
      </c>
      <c r="AH18" s="4">
        <v>1855037</v>
      </c>
      <c r="AI18" s="4">
        <v>1342528</v>
      </c>
      <c r="AJ18" s="4">
        <v>343490</v>
      </c>
      <c r="AK18" s="2" t="s">
        <v>399</v>
      </c>
    </row>
    <row r="19" spans="1:37" ht="15" customHeight="1">
      <c r="A19" s="19" t="s">
        <v>392</v>
      </c>
      <c r="B19" s="17">
        <v>1.8918126240796076</v>
      </c>
      <c r="C19" s="17">
        <v>0.7459101022442286</v>
      </c>
      <c r="D19" s="17">
        <v>0.25823226802134908</v>
      </c>
      <c r="E19" s="17">
        <v>0.64392871608717783</v>
      </c>
      <c r="F19" s="17">
        <v>9.072163906766649E-2</v>
      </c>
      <c r="G19" s="17">
        <v>1.151171875</v>
      </c>
      <c r="H19" s="17">
        <v>0.31025078860928018</v>
      </c>
      <c r="I19" s="4">
        <v>264565.33333333331</v>
      </c>
      <c r="J19" s="4">
        <v>1933274.6666666665</v>
      </c>
      <c r="K19" s="4">
        <v>2591833.3333333335</v>
      </c>
      <c r="L19" s="5">
        <v>2916231850000</v>
      </c>
      <c r="M19" s="4">
        <v>1355648000000</v>
      </c>
      <c r="N19" s="4">
        <v>896266</v>
      </c>
      <c r="O19" s="1" t="s">
        <v>486</v>
      </c>
      <c r="P19" s="4">
        <v>904763231230</v>
      </c>
      <c r="Q19" s="4">
        <v>74880</v>
      </c>
      <c r="R19" s="4">
        <v>290995</v>
      </c>
      <c r="S19" s="4">
        <v>20350</v>
      </c>
      <c r="T19" s="4">
        <v>0</v>
      </c>
      <c r="U19" s="4">
        <v>86462</v>
      </c>
      <c r="V19" s="4">
        <v>566706</v>
      </c>
      <c r="W19" s="16">
        <v>1039393</v>
      </c>
      <c r="X19" s="16">
        <v>669295</v>
      </c>
      <c r="Y19" s="4">
        <v>294198</v>
      </c>
      <c r="Z19" s="4">
        <v>131353</v>
      </c>
      <c r="AA19" s="4">
        <v>85264</v>
      </c>
      <c r="AB19" s="4">
        <v>94468</v>
      </c>
      <c r="AC19" s="4">
        <v>0</v>
      </c>
      <c r="AD19" s="4">
        <v>64012</v>
      </c>
      <c r="AE19" s="1" t="s">
        <v>22</v>
      </c>
      <c r="AF19" s="1" t="s">
        <v>33</v>
      </c>
      <c r="AG19" s="1" t="s">
        <v>34</v>
      </c>
      <c r="AH19" s="5">
        <v>1943875</v>
      </c>
      <c r="AI19" s="5">
        <v>1449956</v>
      </c>
      <c r="AJ19" s="5">
        <v>198424</v>
      </c>
      <c r="AK19" s="1" t="s">
        <v>393</v>
      </c>
    </row>
    <row r="20" spans="1:37" ht="15" customHeight="1">
      <c r="A20" s="19" t="s">
        <v>114</v>
      </c>
      <c r="B20" s="17">
        <v>1.8690277242587543</v>
      </c>
      <c r="C20" s="17">
        <v>0.49946783357805735</v>
      </c>
      <c r="D20" s="17">
        <v>0.27861185775069686</v>
      </c>
      <c r="E20" s="17">
        <v>0.5217558677371158</v>
      </c>
      <c r="F20" s="17">
        <v>0.26836441086979329</v>
      </c>
      <c r="G20" s="17">
        <v>0.76382411725516319</v>
      </c>
      <c r="H20" s="17">
        <v>0.18129392010935894</v>
      </c>
      <c r="I20" s="4">
        <v>25577812</v>
      </c>
      <c r="J20" s="4">
        <v>24428728</v>
      </c>
      <c r="K20" s="4">
        <v>48909512</v>
      </c>
      <c r="L20" s="4">
        <v>95310000000000</v>
      </c>
      <c r="M20" s="4">
        <v>54036000000000</v>
      </c>
      <c r="N20" s="4">
        <v>17047417</v>
      </c>
      <c r="O20" s="1" t="s">
        <v>487</v>
      </c>
      <c r="P20" s="4">
        <v>17279123525623</v>
      </c>
      <c r="Q20" s="4">
        <v>2400347</v>
      </c>
      <c r="R20" s="4">
        <v>14060068</v>
      </c>
      <c r="S20" s="4">
        <v>3636162</v>
      </c>
      <c r="T20" s="4">
        <v>557076</v>
      </c>
      <c r="U20" s="4">
        <v>0</v>
      </c>
      <c r="V20" s="4">
        <v>5463485</v>
      </c>
      <c r="W20" s="16">
        <v>26117138</v>
      </c>
      <c r="X20" s="16">
        <v>13626770</v>
      </c>
      <c r="Y20" s="4">
        <v>4165694</v>
      </c>
      <c r="Z20" s="4">
        <v>6249344</v>
      </c>
      <c r="AA20" s="4">
        <v>141383</v>
      </c>
      <c r="AB20" s="4">
        <v>3070349</v>
      </c>
      <c r="AC20" s="4">
        <v>0</v>
      </c>
      <c r="AD20" s="4">
        <v>0</v>
      </c>
      <c r="AE20" s="3" t="s">
        <v>40</v>
      </c>
      <c r="AF20" s="3" t="s">
        <v>72</v>
      </c>
      <c r="AG20" s="3" t="s">
        <v>42</v>
      </c>
      <c r="AH20" s="4">
        <v>24454756</v>
      </c>
      <c r="AI20" s="4">
        <v>12214364</v>
      </c>
      <c r="AJ20" s="4">
        <v>12788906</v>
      </c>
      <c r="AK20" s="2" t="s">
        <v>115</v>
      </c>
    </row>
    <row r="21" spans="1:37" ht="15" customHeight="1">
      <c r="A21" s="19" t="s">
        <v>118</v>
      </c>
      <c r="B21" s="17">
        <v>1.8671306402808774</v>
      </c>
      <c r="C21" s="17">
        <v>0.32821308137739008</v>
      </c>
      <c r="D21" s="17">
        <v>0.32794017711770024</v>
      </c>
      <c r="E21" s="17">
        <v>0.35468115980974391</v>
      </c>
      <c r="F21" s="17">
        <v>0.24524378908880978</v>
      </c>
      <c r="G21" s="17">
        <v>3.543983910458202</v>
      </c>
      <c r="H21" s="17">
        <v>8.6089481288184361E-2</v>
      </c>
      <c r="I21" s="4">
        <v>25488187</v>
      </c>
      <c r="J21" s="4">
        <v>9722364</v>
      </c>
      <c r="K21" s="4">
        <v>29622110</v>
      </c>
      <c r="L21" s="4">
        <v>103930000000000</v>
      </c>
      <c r="M21" s="4">
        <v>22872000000000</v>
      </c>
      <c r="N21" s="4">
        <v>10331622</v>
      </c>
      <c r="O21" s="1" t="s">
        <v>486</v>
      </c>
      <c r="P21" s="4">
        <v>8947279790281</v>
      </c>
      <c r="Q21" s="4">
        <v>7059726</v>
      </c>
      <c r="R21" s="4">
        <v>15221995</v>
      </c>
      <c r="S21" s="4">
        <v>0</v>
      </c>
      <c r="T21" s="4">
        <v>0</v>
      </c>
      <c r="U21" s="4">
        <v>1187981</v>
      </c>
      <c r="V21" s="4">
        <v>3919066</v>
      </c>
      <c r="W21" s="16">
        <v>27388768</v>
      </c>
      <c r="X21" s="16">
        <v>9714280</v>
      </c>
      <c r="Y21" s="4">
        <v>8403783</v>
      </c>
      <c r="Z21" s="4">
        <v>0</v>
      </c>
      <c r="AA21" s="4">
        <v>0</v>
      </c>
      <c r="AB21" s="4">
        <v>885140</v>
      </c>
      <c r="AC21" s="4">
        <v>425357</v>
      </c>
      <c r="AD21" s="4">
        <v>0</v>
      </c>
      <c r="AE21" s="3" t="s">
        <v>22</v>
      </c>
      <c r="AF21" s="3" t="s">
        <v>53</v>
      </c>
      <c r="AG21" s="3" t="s">
        <v>24</v>
      </c>
      <c r="AH21" s="4">
        <v>29622110</v>
      </c>
      <c r="AI21" s="4">
        <v>9722364</v>
      </c>
      <c r="AJ21" s="4">
        <v>25488187</v>
      </c>
      <c r="AK21" s="2" t="s">
        <v>119</v>
      </c>
    </row>
    <row r="22" spans="1:37" ht="15" customHeight="1">
      <c r="A22" s="19" t="s">
        <v>417</v>
      </c>
      <c r="B22" s="17">
        <v>1.8289966639781225</v>
      </c>
      <c r="C22" s="17">
        <v>0.64798380464351235</v>
      </c>
      <c r="D22" s="17">
        <v>0.34212943632567849</v>
      </c>
      <c r="E22" s="17">
        <v>0.43918054886334723</v>
      </c>
      <c r="F22" s="17">
        <v>0.14497983412860713</v>
      </c>
      <c r="G22" s="17">
        <v>4.3071413067071846</v>
      </c>
      <c r="H22" s="17">
        <v>0.72300219389343334</v>
      </c>
      <c r="I22" s="4">
        <v>408356</v>
      </c>
      <c r="J22" s="4">
        <v>768201</v>
      </c>
      <c r="K22" s="4">
        <v>1185525</v>
      </c>
      <c r="L22" s="4">
        <v>2816640000000</v>
      </c>
      <c r="M22" s="4">
        <v>530726400000</v>
      </c>
      <c r="N22" s="4">
        <v>419062</v>
      </c>
      <c r="O22" s="1" t="s">
        <v>486</v>
      </c>
      <c r="P22" s="4">
        <v>2036436899408</v>
      </c>
      <c r="Q22" s="4">
        <v>105807</v>
      </c>
      <c r="R22" s="4">
        <v>635758</v>
      </c>
      <c r="S22" s="4">
        <v>43979</v>
      </c>
      <c r="T22" s="4">
        <v>10335</v>
      </c>
      <c r="U22" s="4">
        <v>0</v>
      </c>
      <c r="V22" s="4">
        <v>127666</v>
      </c>
      <c r="W22" s="16">
        <v>923545</v>
      </c>
      <c r="X22" s="16">
        <v>405603</v>
      </c>
      <c r="Y22" s="4">
        <v>184713</v>
      </c>
      <c r="Z22" s="4">
        <v>145712</v>
      </c>
      <c r="AA22" s="4">
        <v>26078</v>
      </c>
      <c r="AB22" s="4">
        <v>49100</v>
      </c>
      <c r="AC22" s="4">
        <v>0</v>
      </c>
      <c r="AD22" s="4">
        <v>0</v>
      </c>
      <c r="AE22" s="3" t="s">
        <v>22</v>
      </c>
      <c r="AF22" s="3" t="s">
        <v>155</v>
      </c>
      <c r="AG22" s="3" t="s">
        <v>24</v>
      </c>
      <c r="AH22" s="4">
        <v>1185525</v>
      </c>
      <c r="AI22" s="4">
        <v>768201</v>
      </c>
      <c r="AJ22" s="4">
        <v>408356</v>
      </c>
      <c r="AK22" s="2" t="s">
        <v>418</v>
      </c>
    </row>
    <row r="23" spans="1:37" ht="15" customHeight="1">
      <c r="A23" s="19" t="s">
        <v>394</v>
      </c>
      <c r="B23" s="17">
        <v>1.8092048772110596</v>
      </c>
      <c r="C23" s="17">
        <v>0.60274890980967522</v>
      </c>
      <c r="D23" s="17">
        <v>0.28213208623711128</v>
      </c>
      <c r="E23" s="17">
        <v>0.46786073173832732</v>
      </c>
      <c r="F23" s="17">
        <v>9.4611223206770401E-2</v>
      </c>
      <c r="G23" s="17">
        <v>3.5226414455548181</v>
      </c>
      <c r="H23" s="17">
        <v>1.3601412498563836</v>
      </c>
      <c r="I23" s="4">
        <v>1174280</v>
      </c>
      <c r="J23" s="4">
        <v>2366344</v>
      </c>
      <c r="K23" s="4">
        <v>3925920</v>
      </c>
      <c r="L23" s="4">
        <v>12411635324000</v>
      </c>
      <c r="M23" s="4">
        <v>2744333256000</v>
      </c>
      <c r="N23" s="4">
        <v>1397520</v>
      </c>
      <c r="O23" s="1" t="s">
        <v>489</v>
      </c>
      <c r="P23" s="4">
        <v>16881577182347</v>
      </c>
      <c r="Q23" s="4">
        <v>17475</v>
      </c>
      <c r="R23" s="4">
        <v>1673080</v>
      </c>
      <c r="S23" s="4">
        <v>25425</v>
      </c>
      <c r="T23" s="4">
        <v>90892</v>
      </c>
      <c r="U23" s="4">
        <v>0</v>
      </c>
      <c r="V23" s="4">
        <v>560559</v>
      </c>
      <c r="W23" s="16">
        <v>2367431</v>
      </c>
      <c r="X23" s="16">
        <v>1107628</v>
      </c>
      <c r="Y23" s="4">
        <v>39832</v>
      </c>
      <c r="Z23" s="4">
        <v>521060</v>
      </c>
      <c r="AA23" s="4">
        <v>35890</v>
      </c>
      <c r="AB23" s="4">
        <v>190321</v>
      </c>
      <c r="AC23" s="4">
        <v>0</v>
      </c>
      <c r="AD23" s="4">
        <v>320525</v>
      </c>
      <c r="AE23" s="3" t="s">
        <v>284</v>
      </c>
      <c r="AF23" s="3" t="s">
        <v>310</v>
      </c>
      <c r="AG23" s="3" t="s">
        <v>73</v>
      </c>
      <c r="AH23" s="4">
        <v>981480</v>
      </c>
      <c r="AI23" s="4">
        <v>591586</v>
      </c>
      <c r="AJ23" s="4">
        <v>293570</v>
      </c>
      <c r="AK23" s="2" t="s">
        <v>395</v>
      </c>
    </row>
    <row r="24" spans="1:37" ht="15" customHeight="1">
      <c r="A24" s="19" t="s">
        <v>412</v>
      </c>
      <c r="B24" s="17">
        <v>1.7912984230119779</v>
      </c>
      <c r="C24" s="17">
        <v>0.69585531929166966</v>
      </c>
      <c r="D24" s="17">
        <v>7.0365024559285047E-2</v>
      </c>
      <c r="E24" s="17">
        <v>0.20202781702698189</v>
      </c>
      <c r="F24" s="17">
        <v>7.3994345074886919E-2</v>
      </c>
      <c r="G24" s="17">
        <v>1.1947453330260429</v>
      </c>
      <c r="H24" s="17">
        <v>6.7261094163642801E-2</v>
      </c>
      <c r="I24" s="4">
        <v>761020</v>
      </c>
      <c r="J24" s="4">
        <v>1770289.3333333335</v>
      </c>
      <c r="K24" s="4">
        <v>2544048</v>
      </c>
      <c r="L24" s="4">
        <v>10284840000000</v>
      </c>
      <c r="M24" s="4">
        <v>4686120000000</v>
      </c>
      <c r="N24" s="4">
        <v>911421</v>
      </c>
      <c r="O24" s="1" t="s">
        <v>486</v>
      </c>
      <c r="P24" s="4">
        <v>691769591698</v>
      </c>
      <c r="Q24" s="4">
        <v>446245</v>
      </c>
      <c r="R24" s="4">
        <v>133411</v>
      </c>
      <c r="S24" s="4">
        <v>202999</v>
      </c>
      <c r="T24" s="4">
        <v>55738</v>
      </c>
      <c r="U24" s="4">
        <v>0</v>
      </c>
      <c r="V24" s="4">
        <v>47683</v>
      </c>
      <c r="W24" s="16">
        <v>886076</v>
      </c>
      <c r="X24" s="16">
        <v>179012</v>
      </c>
      <c r="Y24" s="4">
        <v>0</v>
      </c>
      <c r="Z24" s="4">
        <v>126402</v>
      </c>
      <c r="AA24" s="4">
        <v>52610</v>
      </c>
      <c r="AB24" s="4">
        <v>0</v>
      </c>
      <c r="AC24" s="4">
        <v>0</v>
      </c>
      <c r="AD24" s="4">
        <v>0</v>
      </c>
      <c r="AE24" s="3" t="s">
        <v>22</v>
      </c>
      <c r="AF24" s="3" t="s">
        <v>33</v>
      </c>
      <c r="AG24" s="3" t="s">
        <v>34</v>
      </c>
      <c r="AH24" s="4">
        <v>1908036</v>
      </c>
      <c r="AI24" s="4">
        <v>1327717</v>
      </c>
      <c r="AJ24" s="4">
        <v>570765</v>
      </c>
      <c r="AK24" s="2" t="s">
        <v>413</v>
      </c>
    </row>
    <row r="25" spans="1:37" ht="15" customHeight="1">
      <c r="A25" s="19" t="s">
        <v>311</v>
      </c>
      <c r="B25" s="17">
        <v>1.7584994003684922</v>
      </c>
      <c r="C25" s="17">
        <v>0.57118697191384615</v>
      </c>
      <c r="D25" s="17">
        <v>0.35531295464638285</v>
      </c>
      <c r="E25" s="17">
        <v>0.44136997701224046</v>
      </c>
      <c r="F25" s="17">
        <v>0.1038739615246612</v>
      </c>
      <c r="G25" s="17">
        <v>2.3087671232876712</v>
      </c>
      <c r="H25" s="17">
        <v>0.47783356833119428</v>
      </c>
      <c r="I25" s="4">
        <v>1505383</v>
      </c>
      <c r="J25" s="4">
        <v>3978255</v>
      </c>
      <c r="K25" s="4">
        <v>6964891</v>
      </c>
      <c r="L25" s="5">
        <v>14492400000000</v>
      </c>
      <c r="M25" s="4">
        <v>4380000000000</v>
      </c>
      <c r="N25" s="4">
        <v>2524884</v>
      </c>
      <c r="O25" s="1" t="s">
        <v>486</v>
      </c>
      <c r="P25" s="4">
        <v>6924955205683</v>
      </c>
      <c r="Q25" s="4">
        <v>601455</v>
      </c>
      <c r="R25" s="4">
        <v>654525</v>
      </c>
      <c r="S25" s="4">
        <v>0</v>
      </c>
      <c r="T25" s="4">
        <v>3697209</v>
      </c>
      <c r="U25" s="4">
        <v>0</v>
      </c>
      <c r="V25" s="4">
        <v>653708</v>
      </c>
      <c r="W25" s="16">
        <v>5606897</v>
      </c>
      <c r="X25" s="16">
        <v>2474716</v>
      </c>
      <c r="Y25" s="4">
        <v>1291022</v>
      </c>
      <c r="Z25" s="4">
        <v>0</v>
      </c>
      <c r="AA25" s="4">
        <v>230456</v>
      </c>
      <c r="AB25" s="4">
        <v>953238</v>
      </c>
      <c r="AC25" s="4">
        <v>0</v>
      </c>
      <c r="AD25" s="4">
        <v>0</v>
      </c>
      <c r="AE25" s="1" t="s">
        <v>22</v>
      </c>
      <c r="AF25" s="1" t="s">
        <v>59</v>
      </c>
      <c r="AG25" s="1" t="s">
        <v>24</v>
      </c>
      <c r="AH25" s="5">
        <v>6964891</v>
      </c>
      <c r="AI25" s="5">
        <v>3978255</v>
      </c>
      <c r="AJ25" s="5">
        <v>1505383</v>
      </c>
      <c r="AK25" s="1" t="s">
        <v>312</v>
      </c>
    </row>
    <row r="26" spans="1:37" ht="15" customHeight="1">
      <c r="A26" s="19" t="s">
        <v>357</v>
      </c>
      <c r="B26" s="17">
        <v>1.7551057810221375</v>
      </c>
      <c r="C26" s="17">
        <v>0.53351305824365347</v>
      </c>
      <c r="D26" s="17">
        <v>0.45645376120140446</v>
      </c>
      <c r="E26" s="17">
        <v>0.51218797175773667</v>
      </c>
      <c r="F26" s="17">
        <v>0.16784838130899446</v>
      </c>
      <c r="G26" s="17">
        <v>4.6929541378426851</v>
      </c>
      <c r="H26" s="17">
        <v>0.16004051510550865</v>
      </c>
      <c r="I26" s="4">
        <v>93238097.333333328</v>
      </c>
      <c r="J26" s="4">
        <v>114896445.33333334</v>
      </c>
      <c r="K26" s="4">
        <v>215358262.66666666</v>
      </c>
      <c r="L26" s="4">
        <v>555490000000000</v>
      </c>
      <c r="M26" s="4">
        <v>97575000000000</v>
      </c>
      <c r="N26" s="4">
        <v>78166967</v>
      </c>
      <c r="O26" s="1" t="s">
        <v>486</v>
      </c>
      <c r="P26" s="4">
        <v>88900905735959</v>
      </c>
      <c r="Q26" s="4">
        <v>13830661</v>
      </c>
      <c r="R26" s="4">
        <v>49223813</v>
      </c>
      <c r="S26" s="4">
        <v>31463017</v>
      </c>
      <c r="T26" s="4">
        <v>21189914</v>
      </c>
      <c r="U26" s="4">
        <v>0</v>
      </c>
      <c r="V26" s="4">
        <v>76216448</v>
      </c>
      <c r="W26" s="16">
        <v>191923853</v>
      </c>
      <c r="X26" s="16">
        <v>98301089</v>
      </c>
      <c r="Y26" s="4">
        <v>32306373</v>
      </c>
      <c r="Z26" s="4">
        <v>6850196</v>
      </c>
      <c r="AA26" s="4">
        <v>3356426</v>
      </c>
      <c r="AB26" s="4">
        <v>54858162</v>
      </c>
      <c r="AC26" s="4">
        <v>0</v>
      </c>
      <c r="AD26" s="4">
        <v>929932</v>
      </c>
      <c r="AE26" s="3" t="s">
        <v>22</v>
      </c>
      <c r="AF26" s="3" t="s">
        <v>33</v>
      </c>
      <c r="AG26" s="3" t="s">
        <v>34</v>
      </c>
      <c r="AH26" s="4">
        <v>161518697</v>
      </c>
      <c r="AI26" s="4">
        <v>86172334</v>
      </c>
      <c r="AJ26" s="4">
        <v>69928573</v>
      </c>
      <c r="AK26" s="2" t="s">
        <v>358</v>
      </c>
    </row>
    <row r="27" spans="1:37" ht="15" customHeight="1">
      <c r="A27" s="19" t="s">
        <v>447</v>
      </c>
      <c r="B27" s="17">
        <v>1.6315469717623154</v>
      </c>
      <c r="C27" s="17">
        <v>0.72747643316797583</v>
      </c>
      <c r="D27" s="17">
        <v>0.46393726634448801</v>
      </c>
      <c r="E27" s="17">
        <v>0.59214357877221135</v>
      </c>
      <c r="F27" s="17">
        <v>8.6447234475738044E-2</v>
      </c>
      <c r="G27" s="17">
        <v>5.0558112773302648</v>
      </c>
      <c r="H27" s="17">
        <v>0.69823959297354721</v>
      </c>
      <c r="I27" s="4">
        <v>292974</v>
      </c>
      <c r="J27" s="4">
        <v>1124931</v>
      </c>
      <c r="K27" s="4">
        <v>1546347</v>
      </c>
      <c r="L27" s="4">
        <v>3389050000000</v>
      </c>
      <c r="M27" s="4">
        <v>559636000000</v>
      </c>
      <c r="N27" s="4">
        <v>587619</v>
      </c>
      <c r="O27" s="1" t="s">
        <v>485</v>
      </c>
      <c r="P27" s="4">
        <v>2366368892567</v>
      </c>
      <c r="Q27" s="4">
        <v>38751</v>
      </c>
      <c r="R27" s="4">
        <v>80634</v>
      </c>
      <c r="S27" s="4">
        <v>0</v>
      </c>
      <c r="T27" s="4">
        <v>0</v>
      </c>
      <c r="U27" s="4">
        <v>85349</v>
      </c>
      <c r="V27" s="4">
        <v>1006810</v>
      </c>
      <c r="W27" s="16">
        <v>1211544</v>
      </c>
      <c r="X27" s="16">
        <v>717408</v>
      </c>
      <c r="Y27" s="4">
        <v>659814</v>
      </c>
      <c r="Z27" s="4">
        <v>0</v>
      </c>
      <c r="AA27" s="4">
        <v>10569</v>
      </c>
      <c r="AB27" s="4">
        <v>47025</v>
      </c>
      <c r="AC27" s="4">
        <v>0</v>
      </c>
      <c r="AD27" s="4">
        <v>0</v>
      </c>
      <c r="AE27" s="3" t="s">
        <v>22</v>
      </c>
      <c r="AF27" s="3" t="s">
        <v>449</v>
      </c>
      <c r="AG27" s="3" t="s">
        <v>24</v>
      </c>
      <c r="AH27" s="4">
        <v>1546347</v>
      </c>
      <c r="AI27" s="4">
        <v>1124931</v>
      </c>
      <c r="AJ27" s="4">
        <v>292974</v>
      </c>
      <c r="AK27" s="2" t="s">
        <v>448</v>
      </c>
    </row>
    <row r="28" spans="1:37" ht="15" customHeight="1">
      <c r="A28" s="19" t="s">
        <v>215</v>
      </c>
      <c r="B28" s="17">
        <v>1.5993462478978833</v>
      </c>
      <c r="C28" s="17">
        <v>0.36572524009979529</v>
      </c>
      <c r="D28" s="17">
        <v>0.6473762100789543</v>
      </c>
      <c r="E28" s="17">
        <v>0.65923195178792804</v>
      </c>
      <c r="F28" s="17">
        <v>2.4703015827259124E-2</v>
      </c>
      <c r="G28" s="17">
        <v>17.23754547557462</v>
      </c>
      <c r="H28" s="17">
        <v>4.7583134902846984E-2</v>
      </c>
      <c r="I28" s="4">
        <v>1439672</v>
      </c>
      <c r="J28" s="4">
        <v>2863200</v>
      </c>
      <c r="K28" s="4">
        <v>7828828</v>
      </c>
      <c r="L28" s="4">
        <v>58279200000000</v>
      </c>
      <c r="M28" s="4">
        <v>3195561600000</v>
      </c>
      <c r="N28" s="4">
        <v>3011845</v>
      </c>
      <c r="O28" s="1" t="s">
        <v>484</v>
      </c>
      <c r="P28" s="4">
        <v>2773107035630</v>
      </c>
      <c r="Q28" s="4">
        <v>270874</v>
      </c>
      <c r="R28" s="4">
        <v>2558948</v>
      </c>
      <c r="S28" s="4">
        <v>236224</v>
      </c>
      <c r="T28" s="4">
        <v>2484440</v>
      </c>
      <c r="U28" s="4">
        <v>0</v>
      </c>
      <c r="V28" s="4">
        <v>2137547</v>
      </c>
      <c r="W28" s="16">
        <v>7688033</v>
      </c>
      <c r="X28" s="16">
        <v>5068197</v>
      </c>
      <c r="Y28" s="4">
        <v>598160</v>
      </c>
      <c r="Z28" s="4">
        <v>482327</v>
      </c>
      <c r="AA28" s="4">
        <v>1243</v>
      </c>
      <c r="AB28" s="4">
        <v>3986467</v>
      </c>
      <c r="AC28" s="4">
        <v>0</v>
      </c>
      <c r="AD28" s="4">
        <v>0</v>
      </c>
      <c r="AE28" s="3" t="s">
        <v>71</v>
      </c>
      <c r="AF28" s="3" t="s">
        <v>72</v>
      </c>
      <c r="AG28" s="3" t="s">
        <v>73</v>
      </c>
      <c r="AH28" s="4">
        <v>1957207</v>
      </c>
      <c r="AI28" s="4">
        <v>715800</v>
      </c>
      <c r="AJ28" s="4">
        <v>359918</v>
      </c>
      <c r="AK28" s="2" t="s">
        <v>216</v>
      </c>
    </row>
    <row r="29" spans="1:37" ht="15" customHeight="1">
      <c r="A29" s="19" t="s">
        <v>455</v>
      </c>
      <c r="B29" s="17">
        <v>1.5693923173389137</v>
      </c>
      <c r="C29" s="17">
        <v>0.60948064613947239</v>
      </c>
      <c r="D29" s="17">
        <v>0.36656338285414564</v>
      </c>
      <c r="E29" s="17">
        <v>0.51274959773668027</v>
      </c>
      <c r="F29" s="17">
        <v>0.18132972124299174</v>
      </c>
      <c r="G29" s="17">
        <v>1.6836480228001425</v>
      </c>
      <c r="H29" s="17">
        <v>0.13341826739233517</v>
      </c>
      <c r="I29" s="4">
        <v>1858794</v>
      </c>
      <c r="J29" s="4">
        <v>4164552</v>
      </c>
      <c r="K29" s="4">
        <v>6832952</v>
      </c>
      <c r="L29" s="4">
        <v>10250906400000</v>
      </c>
      <c r="M29" s="4">
        <v>3819765600000</v>
      </c>
      <c r="N29" s="4">
        <v>2659365</v>
      </c>
      <c r="O29" s="1" t="s">
        <v>487</v>
      </c>
      <c r="P29" s="4">
        <v>1367658171089</v>
      </c>
      <c r="Q29" s="4">
        <v>239245</v>
      </c>
      <c r="R29" s="4">
        <v>2582742</v>
      </c>
      <c r="S29" s="4">
        <v>0</v>
      </c>
      <c r="T29" s="4">
        <v>514953</v>
      </c>
      <c r="U29" s="4">
        <v>0</v>
      </c>
      <c r="V29" s="4">
        <v>1547920</v>
      </c>
      <c r="W29" s="16">
        <v>4884860</v>
      </c>
      <c r="X29" s="16">
        <v>2504710</v>
      </c>
      <c r="Y29" s="4">
        <v>1170652</v>
      </c>
      <c r="Z29" s="4">
        <v>0</v>
      </c>
      <c r="AA29" s="4">
        <v>501843</v>
      </c>
      <c r="AB29" s="4">
        <v>832215</v>
      </c>
      <c r="AC29" s="4">
        <v>0</v>
      </c>
      <c r="AD29" s="4">
        <v>0</v>
      </c>
      <c r="AE29" s="3" t="s">
        <v>40</v>
      </c>
      <c r="AF29" s="3" t="s">
        <v>76</v>
      </c>
      <c r="AG29" s="3" t="s">
        <v>42</v>
      </c>
      <c r="AH29" s="4">
        <v>3416476</v>
      </c>
      <c r="AI29" s="4">
        <v>2082276</v>
      </c>
      <c r="AJ29" s="4">
        <v>929397</v>
      </c>
      <c r="AK29" s="2" t="s">
        <v>456</v>
      </c>
    </row>
    <row r="30" spans="1:37" ht="15" customHeight="1">
      <c r="A30" s="19" t="s">
        <v>137</v>
      </c>
      <c r="B30" s="17">
        <v>1.5646686570950539</v>
      </c>
      <c r="C30" s="17">
        <v>0.43610839825158193</v>
      </c>
      <c r="D30" s="17">
        <v>0.20581930955320779</v>
      </c>
      <c r="E30" s="17">
        <v>0.47627596929042737</v>
      </c>
      <c r="F30" s="17">
        <v>0.26353691701531862</v>
      </c>
      <c r="G30" s="17">
        <v>3.1997423510466989</v>
      </c>
      <c r="H30" s="17">
        <v>6.9318536274080397E-2</v>
      </c>
      <c r="I30" s="4">
        <v>16323727</v>
      </c>
      <c r="J30" s="4">
        <v>10651870</v>
      </c>
      <c r="K30" s="4">
        <v>24424822</v>
      </c>
      <c r="L30" s="4">
        <v>61940950000000</v>
      </c>
      <c r="M30" s="4">
        <v>14748750000000</v>
      </c>
      <c r="N30" s="4">
        <v>9523578</v>
      </c>
      <c r="O30" s="1" t="s">
        <v>486</v>
      </c>
      <c r="P30" s="4">
        <v>4293655989426</v>
      </c>
      <c r="Q30" s="4">
        <v>40951</v>
      </c>
      <c r="R30" s="4">
        <v>7984498</v>
      </c>
      <c r="S30" s="4">
        <v>0</v>
      </c>
      <c r="T30" s="4">
        <v>576374</v>
      </c>
      <c r="U30" s="4">
        <v>0</v>
      </c>
      <c r="V30" s="4">
        <v>1953192</v>
      </c>
      <c r="W30" s="16">
        <v>10555015</v>
      </c>
      <c r="X30" s="16">
        <v>5027100</v>
      </c>
      <c r="Y30" s="4">
        <v>3027100</v>
      </c>
      <c r="Z30" s="4">
        <v>0</v>
      </c>
      <c r="AA30" s="4">
        <v>0</v>
      </c>
      <c r="AB30" s="4">
        <v>2000000</v>
      </c>
      <c r="AC30" s="4">
        <v>0</v>
      </c>
      <c r="AD30" s="4">
        <v>0</v>
      </c>
      <c r="AE30" s="3" t="s">
        <v>22</v>
      </c>
      <c r="AF30" s="3" t="s">
        <v>53</v>
      </c>
      <c r="AG30" s="3" t="s">
        <v>24</v>
      </c>
      <c r="AH30" s="4">
        <v>24424822</v>
      </c>
      <c r="AI30" s="4">
        <v>10651870</v>
      </c>
      <c r="AJ30" s="4">
        <v>16323727</v>
      </c>
      <c r="AK30" s="2" t="s">
        <v>138</v>
      </c>
    </row>
    <row r="31" spans="1:37" ht="15" customHeight="1">
      <c r="A31" s="19" t="s">
        <v>197</v>
      </c>
      <c r="B31" s="17">
        <v>1.5316932484639554</v>
      </c>
      <c r="C31" s="17">
        <v>0.64921918291575376</v>
      </c>
      <c r="D31" s="17">
        <v>0.30197171622127938</v>
      </c>
      <c r="E31" s="17">
        <v>0.38446516209010478</v>
      </c>
      <c r="F31" s="17">
        <v>8.4597177969959039E-2</v>
      </c>
      <c r="G31" s="17">
        <v>0.96674979218620116</v>
      </c>
      <c r="H31" s="17">
        <v>0.44780283658235254</v>
      </c>
      <c r="I31" s="4">
        <v>260204</v>
      </c>
      <c r="J31" s="4">
        <v>1070839</v>
      </c>
      <c r="K31" s="4">
        <v>1649426</v>
      </c>
      <c r="L31" s="4">
        <v>3075800000000</v>
      </c>
      <c r="M31" s="4">
        <v>1563900000000</v>
      </c>
      <c r="N31" s="4">
        <v>651511</v>
      </c>
      <c r="O31" s="1" t="s">
        <v>486</v>
      </c>
      <c r="P31" s="4">
        <v>1377351964760</v>
      </c>
      <c r="Q31" s="4">
        <v>93900</v>
      </c>
      <c r="R31" s="4">
        <v>684897</v>
      </c>
      <c r="S31" s="4">
        <v>0</v>
      </c>
      <c r="T31" s="4">
        <v>0</v>
      </c>
      <c r="U31" s="4">
        <v>200489</v>
      </c>
      <c r="V31" s="4">
        <v>316228</v>
      </c>
      <c r="W31" s="16">
        <v>1295514</v>
      </c>
      <c r="X31" s="16">
        <v>498080</v>
      </c>
      <c r="Y31" s="4">
        <v>414527</v>
      </c>
      <c r="Z31" s="4">
        <v>0</v>
      </c>
      <c r="AA31" s="4">
        <v>61952</v>
      </c>
      <c r="AB31" s="4">
        <v>21601</v>
      </c>
      <c r="AC31" s="4">
        <v>0</v>
      </c>
      <c r="AD31" s="4">
        <v>0</v>
      </c>
      <c r="AE31" s="3" t="s">
        <v>22</v>
      </c>
      <c r="AF31" s="3" t="s">
        <v>199</v>
      </c>
      <c r="AG31" s="3" t="s">
        <v>24</v>
      </c>
      <c r="AH31" s="4">
        <v>1649426</v>
      </c>
      <c r="AI31" s="4">
        <v>1070839</v>
      </c>
      <c r="AJ31" s="4">
        <v>260204</v>
      </c>
      <c r="AK31" s="2" t="s">
        <v>198</v>
      </c>
    </row>
    <row r="32" spans="1:37" ht="15" customHeight="1">
      <c r="A32" s="19" t="s">
        <v>94</v>
      </c>
      <c r="B32" s="17">
        <v>1.5151707602543962</v>
      </c>
      <c r="C32" s="17">
        <v>0.68284852177053401</v>
      </c>
      <c r="D32" s="17">
        <v>0.24704706387632117</v>
      </c>
      <c r="E32" s="17">
        <v>0.43363255207663187</v>
      </c>
      <c r="F32" s="17">
        <v>0.22461795346473556</v>
      </c>
      <c r="G32" s="17">
        <v>4.2324786324786325</v>
      </c>
      <c r="H32" s="17">
        <v>0.27049138071456513</v>
      </c>
      <c r="I32" s="4">
        <v>2227680</v>
      </c>
      <c r="J32" s="4">
        <v>6474136</v>
      </c>
      <c r="K32" s="4">
        <v>9481072</v>
      </c>
      <c r="L32" s="4">
        <v>9917640000000</v>
      </c>
      <c r="M32" s="4">
        <v>1895400000000</v>
      </c>
      <c r="N32" s="4">
        <v>3769554</v>
      </c>
      <c r="O32" s="1" t="s">
        <v>484</v>
      </c>
      <c r="P32" s="4">
        <v>2682636137030</v>
      </c>
      <c r="Q32" s="4">
        <v>499812</v>
      </c>
      <c r="R32" s="4">
        <v>2191406</v>
      </c>
      <c r="S32" s="4">
        <v>0</v>
      </c>
      <c r="T32" s="4">
        <v>1190284</v>
      </c>
      <c r="U32" s="4">
        <v>0</v>
      </c>
      <c r="V32" s="4">
        <v>1520009</v>
      </c>
      <c r="W32" s="16">
        <v>5401511</v>
      </c>
      <c r="X32" s="16">
        <v>2342271</v>
      </c>
      <c r="Y32" s="4">
        <v>1084310</v>
      </c>
      <c r="Z32" s="4">
        <v>0</v>
      </c>
      <c r="AA32" s="4">
        <v>92649</v>
      </c>
      <c r="AB32" s="4">
        <v>1123312</v>
      </c>
      <c r="AC32" s="4">
        <v>0</v>
      </c>
      <c r="AD32" s="4">
        <v>42000</v>
      </c>
      <c r="AE32" s="3" t="s">
        <v>71</v>
      </c>
      <c r="AF32" s="3" t="s">
        <v>81</v>
      </c>
      <c r="AG32" s="3" t="s">
        <v>73</v>
      </c>
      <c r="AH32" s="4">
        <v>2370268</v>
      </c>
      <c r="AI32" s="4">
        <v>1618534</v>
      </c>
      <c r="AJ32" s="4">
        <v>556920</v>
      </c>
      <c r="AK32" s="2" t="s">
        <v>95</v>
      </c>
    </row>
    <row r="33" spans="1:37" ht="15" customHeight="1">
      <c r="A33" s="19" t="s">
        <v>337</v>
      </c>
      <c r="B33" s="17">
        <v>1.4890776713159772</v>
      </c>
      <c r="C33" s="17">
        <v>0.54624710905865714</v>
      </c>
      <c r="D33" s="17">
        <v>0.31300147073132395</v>
      </c>
      <c r="E33" s="17">
        <v>0.39002841097873897</v>
      </c>
      <c r="F33" s="17">
        <v>0.15029175539263423</v>
      </c>
      <c r="G33" s="17">
        <v>2.8378982671883732</v>
      </c>
      <c r="H33" s="17">
        <v>0.39774164921902444</v>
      </c>
      <c r="I33" s="4">
        <v>769564</v>
      </c>
      <c r="J33" s="4">
        <v>1167719</v>
      </c>
      <c r="K33" s="4">
        <v>2137712</v>
      </c>
      <c r="L33" s="4">
        <v>5120467173928</v>
      </c>
      <c r="M33" s="4">
        <v>1334185227812</v>
      </c>
      <c r="N33" s="4">
        <v>858837</v>
      </c>
      <c r="O33" s="1" t="s">
        <v>486</v>
      </c>
      <c r="P33" s="4">
        <v>2036623058530</v>
      </c>
      <c r="Q33" s="4">
        <v>267885</v>
      </c>
      <c r="R33" s="4">
        <v>633273</v>
      </c>
      <c r="S33" s="4">
        <v>0</v>
      </c>
      <c r="T33" s="4">
        <v>0</v>
      </c>
      <c r="U33" s="4">
        <v>169819</v>
      </c>
      <c r="V33" s="4">
        <v>644557</v>
      </c>
      <c r="W33" s="16">
        <v>1715534</v>
      </c>
      <c r="X33" s="16">
        <v>669107</v>
      </c>
      <c r="Y33" s="4">
        <v>429040</v>
      </c>
      <c r="Z33" s="4">
        <v>0</v>
      </c>
      <c r="AA33" s="4">
        <v>171772</v>
      </c>
      <c r="AB33" s="4">
        <v>51857</v>
      </c>
      <c r="AC33" s="4">
        <v>5046</v>
      </c>
      <c r="AD33" s="4">
        <v>11392</v>
      </c>
      <c r="AE33" s="3" t="s">
        <v>22</v>
      </c>
      <c r="AF33" s="3" t="s">
        <v>53</v>
      </c>
      <c r="AG33" s="3" t="s">
        <v>24</v>
      </c>
      <c r="AH33" s="4">
        <v>2137712</v>
      </c>
      <c r="AI33" s="4">
        <v>1167719</v>
      </c>
      <c r="AJ33" s="4">
        <v>769564</v>
      </c>
      <c r="AK33" s="2" t="s">
        <v>338</v>
      </c>
    </row>
    <row r="34" spans="1:37" ht="15" customHeight="1">
      <c r="A34" s="19" t="s">
        <v>353</v>
      </c>
      <c r="B34" s="17">
        <v>1.4353149426937368</v>
      </c>
      <c r="C34" s="17">
        <v>0.65319673043890769</v>
      </c>
      <c r="D34" s="17">
        <v>0.43740024803323968</v>
      </c>
      <c r="E34" s="17">
        <v>0.73012869234587685</v>
      </c>
      <c r="F34" s="17">
        <v>0.17705093974220185</v>
      </c>
      <c r="G34" s="17">
        <v>3.6056104288146233</v>
      </c>
      <c r="H34" s="17">
        <v>0.14376983303829607</v>
      </c>
      <c r="I34" s="4">
        <v>31142493.333333336</v>
      </c>
      <c r="J34" s="4">
        <v>66754080</v>
      </c>
      <c r="K34" s="4">
        <v>102195980</v>
      </c>
      <c r="L34" s="4">
        <v>175895668098000</v>
      </c>
      <c r="M34" s="4">
        <v>38191608000000</v>
      </c>
      <c r="N34" s="4">
        <v>41964174</v>
      </c>
      <c r="O34" s="1" t="s">
        <v>486</v>
      </c>
      <c r="P34" s="4">
        <v>25288490834609</v>
      </c>
      <c r="Q34" s="4">
        <v>3751016</v>
      </c>
      <c r="R34" s="4">
        <v>10863410</v>
      </c>
      <c r="S34" s="4">
        <v>4516094</v>
      </c>
      <c r="T34" s="4">
        <v>17688692</v>
      </c>
      <c r="U34" s="4">
        <v>0</v>
      </c>
      <c r="V34" s="4">
        <v>24403621</v>
      </c>
      <c r="W34" s="16">
        <v>61222833</v>
      </c>
      <c r="X34" s="16">
        <v>44700547</v>
      </c>
      <c r="Y34" s="4">
        <v>12719973</v>
      </c>
      <c r="Z34" s="4">
        <v>19394331</v>
      </c>
      <c r="AA34" s="4">
        <v>2031184</v>
      </c>
      <c r="AB34" s="4">
        <v>10555059</v>
      </c>
      <c r="AC34" s="4">
        <v>0</v>
      </c>
      <c r="AD34" s="4">
        <v>0</v>
      </c>
      <c r="AE34" s="3" t="s">
        <v>22</v>
      </c>
      <c r="AF34" s="3" t="s">
        <v>132</v>
      </c>
      <c r="AG34" s="3" t="s">
        <v>34</v>
      </c>
      <c r="AH34" s="4">
        <v>76646985</v>
      </c>
      <c r="AI34" s="4">
        <v>50065560</v>
      </c>
      <c r="AJ34" s="4">
        <v>23356870</v>
      </c>
      <c r="AK34" s="2" t="s">
        <v>354</v>
      </c>
    </row>
    <row r="35" spans="1:37" ht="15" customHeight="1">
      <c r="A35" s="19" t="s">
        <v>450</v>
      </c>
      <c r="B35" s="17">
        <v>1.3852005613691645</v>
      </c>
      <c r="C35" s="17">
        <v>0.46425765830397986</v>
      </c>
      <c r="D35" s="17">
        <v>0.33654331213873179</v>
      </c>
      <c r="E35" s="17">
        <v>0.42453909157289721</v>
      </c>
      <c r="F35" s="17">
        <v>0.16357385173221248</v>
      </c>
      <c r="G35" s="17">
        <v>3.1546608456625433</v>
      </c>
      <c r="H35" s="17">
        <v>0.16333784354712097</v>
      </c>
      <c r="I35" s="4">
        <v>50435380</v>
      </c>
      <c r="J35" s="4">
        <v>40465054.666666672</v>
      </c>
      <c r="K35" s="4">
        <v>87160769.333333328</v>
      </c>
      <c r="L35" s="4">
        <v>308334000000000</v>
      </c>
      <c r="M35" s="4">
        <v>74214000000000</v>
      </c>
      <c r="N35" s="4">
        <v>36542323</v>
      </c>
      <c r="O35" s="1" t="s">
        <v>486</v>
      </c>
      <c r="P35" s="4">
        <v>50362610652258</v>
      </c>
      <c r="Q35" s="4">
        <v>5351166</v>
      </c>
      <c r="R35" s="4">
        <v>16599753</v>
      </c>
      <c r="S35" s="4">
        <v>6541575</v>
      </c>
      <c r="T35" s="4">
        <v>6250224</v>
      </c>
      <c r="U35" s="4">
        <v>0</v>
      </c>
      <c r="V35" s="4">
        <v>34351918</v>
      </c>
      <c r="W35" s="16">
        <v>69094636</v>
      </c>
      <c r="X35" s="16">
        <v>29333374</v>
      </c>
      <c r="Y35" s="4">
        <v>3644799</v>
      </c>
      <c r="Z35" s="4">
        <v>13662298</v>
      </c>
      <c r="AA35" s="4">
        <v>398555</v>
      </c>
      <c r="AB35" s="4">
        <v>863765</v>
      </c>
      <c r="AC35" s="4">
        <v>6445130</v>
      </c>
      <c r="AD35" s="4">
        <v>4318827</v>
      </c>
      <c r="AE35" s="3" t="s">
        <v>22</v>
      </c>
      <c r="AF35" s="3" t="s">
        <v>33</v>
      </c>
      <c r="AG35" s="3" t="s">
        <v>34</v>
      </c>
      <c r="AH35" s="4">
        <v>65370577</v>
      </c>
      <c r="AI35" s="4">
        <v>30348791</v>
      </c>
      <c r="AJ35" s="4">
        <v>37826535</v>
      </c>
      <c r="AK35" s="2" t="s">
        <v>451</v>
      </c>
    </row>
    <row r="36" spans="1:37" ht="15" customHeight="1">
      <c r="A36" s="19" t="s">
        <v>465</v>
      </c>
      <c r="B36" s="17">
        <v>1.3487141962945413</v>
      </c>
      <c r="C36" s="17">
        <v>0.59214892452641399</v>
      </c>
      <c r="D36" s="17">
        <v>0.27404454223044128</v>
      </c>
      <c r="E36" s="17">
        <v>0.53517770333031711</v>
      </c>
      <c r="F36" s="17">
        <v>0.24232211698653361</v>
      </c>
      <c r="G36" s="17">
        <v>3.9457511380880121</v>
      </c>
      <c r="H36" s="17">
        <v>0.28083120996514194</v>
      </c>
      <c r="I36" s="4">
        <v>9951333.3333333321</v>
      </c>
      <c r="J36" s="4">
        <v>16285238.666666668</v>
      </c>
      <c r="K36" s="4">
        <v>27501930.666666664</v>
      </c>
      <c r="L36" s="4">
        <v>41066550000000</v>
      </c>
      <c r="M36" s="4">
        <v>8303400000000</v>
      </c>
      <c r="N36" s="4">
        <v>11709356</v>
      </c>
      <c r="O36" s="1" t="s">
        <v>486</v>
      </c>
      <c r="P36" s="4">
        <v>11532768925594</v>
      </c>
      <c r="Q36" s="4">
        <v>2405877</v>
      </c>
      <c r="R36" s="4">
        <v>973129</v>
      </c>
      <c r="S36" s="4">
        <v>2427899</v>
      </c>
      <c r="T36" s="4">
        <v>2479586</v>
      </c>
      <c r="U36" s="4">
        <v>0</v>
      </c>
      <c r="V36" s="4">
        <v>5796222</v>
      </c>
      <c r="W36" s="16">
        <v>14082713</v>
      </c>
      <c r="X36" s="16">
        <v>7536754</v>
      </c>
      <c r="Y36" s="4">
        <v>4500159</v>
      </c>
      <c r="Z36" s="4">
        <v>1557656</v>
      </c>
      <c r="AA36" s="4">
        <v>1478939</v>
      </c>
      <c r="AB36" s="4">
        <v>0</v>
      </c>
      <c r="AC36" s="4">
        <v>0</v>
      </c>
      <c r="AD36" s="4">
        <v>0</v>
      </c>
      <c r="AE36" s="3" t="s">
        <v>22</v>
      </c>
      <c r="AF36" s="3" t="s">
        <v>33</v>
      </c>
      <c r="AG36" s="3" t="s">
        <v>34</v>
      </c>
      <c r="AH36" s="4">
        <v>20626448</v>
      </c>
      <c r="AI36" s="4">
        <v>12213929</v>
      </c>
      <c r="AJ36" s="4">
        <v>7463500</v>
      </c>
      <c r="AK36" s="2" t="s">
        <v>466</v>
      </c>
    </row>
    <row r="37" spans="1:37" ht="15" customHeight="1">
      <c r="A37" s="19" t="s">
        <v>461</v>
      </c>
      <c r="B37" s="17">
        <v>1.3211438542528207</v>
      </c>
      <c r="C37" s="17">
        <v>0.70915236810828264</v>
      </c>
      <c r="D37" s="17">
        <v>0.28239411609172566</v>
      </c>
      <c r="E37" s="17">
        <v>0.56586152412083612</v>
      </c>
      <c r="F37" s="17">
        <v>0.14337368467986444</v>
      </c>
      <c r="G37" s="17">
        <v>2.5942307692307693</v>
      </c>
      <c r="H37" s="17">
        <v>6.1074019679329412E-2</v>
      </c>
      <c r="I37" s="4">
        <v>3215585</v>
      </c>
      <c r="J37" s="4">
        <v>10878403</v>
      </c>
      <c r="K37" s="4">
        <v>15340008</v>
      </c>
      <c r="L37" s="5">
        <v>22428000000000</v>
      </c>
      <c r="M37" s="4">
        <v>6240000000000</v>
      </c>
      <c r="N37" s="4">
        <v>6608814</v>
      </c>
      <c r="O37" s="1" t="s">
        <v>486</v>
      </c>
      <c r="P37" s="4">
        <v>1369768113368</v>
      </c>
      <c r="Q37" s="4">
        <v>218323</v>
      </c>
      <c r="R37" s="4">
        <v>3806019</v>
      </c>
      <c r="S37" s="4">
        <v>0</v>
      </c>
      <c r="T37" s="4">
        <v>0</v>
      </c>
      <c r="U37" s="4">
        <v>1039793</v>
      </c>
      <c r="V37" s="4">
        <v>2591321</v>
      </c>
      <c r="W37" s="16">
        <v>7655456</v>
      </c>
      <c r="X37" s="16">
        <v>4331928</v>
      </c>
      <c r="Y37" s="4">
        <v>1602118</v>
      </c>
      <c r="Z37" s="4">
        <v>0</v>
      </c>
      <c r="AA37" s="4">
        <v>310341</v>
      </c>
      <c r="AB37" s="4">
        <v>2419469</v>
      </c>
      <c r="AC37" s="4">
        <v>0</v>
      </c>
      <c r="AD37" s="4">
        <v>0</v>
      </c>
      <c r="AE37" s="1" t="s">
        <v>22</v>
      </c>
      <c r="AF37" s="1" t="s">
        <v>237</v>
      </c>
      <c r="AG37" s="1" t="s">
        <v>24</v>
      </c>
      <c r="AH37" s="5">
        <v>15340008</v>
      </c>
      <c r="AI37" s="5">
        <v>10878403</v>
      </c>
      <c r="AJ37" s="5">
        <v>3215585</v>
      </c>
      <c r="AK37" s="1" t="s">
        <v>462</v>
      </c>
    </row>
    <row r="38" spans="1:37" ht="15" customHeight="1">
      <c r="A38" s="19" t="s">
        <v>122</v>
      </c>
      <c r="B38" s="17">
        <v>1.313392463563225</v>
      </c>
      <c r="C38" s="17">
        <v>0.40399505816426046</v>
      </c>
      <c r="D38" s="17">
        <v>2.7315771850102092E-2</v>
      </c>
      <c r="E38" s="17">
        <v>5.3450838289767141E-2</v>
      </c>
      <c r="F38" s="17">
        <v>0.32533067661670712</v>
      </c>
      <c r="G38" s="17">
        <v>3.2672621706118803</v>
      </c>
      <c r="H38" s="17">
        <v>0.17350693637626818</v>
      </c>
      <c r="I38" s="4">
        <v>37300073</v>
      </c>
      <c r="J38" s="4">
        <v>29833190</v>
      </c>
      <c r="K38" s="4">
        <v>73845433</v>
      </c>
      <c r="L38" s="4">
        <v>114652800000000</v>
      </c>
      <c r="M38" s="4">
        <v>26868000000000</v>
      </c>
      <c r="N38" s="4">
        <v>31920841</v>
      </c>
      <c r="O38" s="1" t="s">
        <v>485</v>
      </c>
      <c r="P38" s="4">
        <v>19893056074961</v>
      </c>
      <c r="Q38" s="4">
        <v>13097684</v>
      </c>
      <c r="R38" s="4">
        <v>12145356</v>
      </c>
      <c r="S38" s="4">
        <v>5848214</v>
      </c>
      <c r="T38" s="4">
        <v>3437562</v>
      </c>
      <c r="U38" s="4">
        <v>0</v>
      </c>
      <c r="V38" s="4">
        <v>3209507</v>
      </c>
      <c r="W38" s="16">
        <v>37738323</v>
      </c>
      <c r="X38" s="16">
        <v>2017145</v>
      </c>
      <c r="Y38" s="4">
        <v>0</v>
      </c>
      <c r="Z38" s="4">
        <v>1877175</v>
      </c>
      <c r="AA38" s="4">
        <v>139970</v>
      </c>
      <c r="AB38" s="4">
        <v>0</v>
      </c>
      <c r="AC38" s="4">
        <v>0</v>
      </c>
      <c r="AD38" s="4">
        <v>0</v>
      </c>
      <c r="AE38" s="3" t="s">
        <v>22</v>
      </c>
      <c r="AF38" s="3" t="s">
        <v>124</v>
      </c>
      <c r="AG38" s="3" t="s">
        <v>24</v>
      </c>
      <c r="AH38" s="4">
        <v>73845433</v>
      </c>
      <c r="AI38" s="4">
        <v>29833190</v>
      </c>
      <c r="AJ38" s="4">
        <v>37300073</v>
      </c>
      <c r="AK38" s="2" t="s">
        <v>123</v>
      </c>
    </row>
    <row r="39" spans="1:37" ht="15" customHeight="1">
      <c r="A39" s="19" t="s">
        <v>383</v>
      </c>
      <c r="B39" s="17">
        <v>1.2538296110406151</v>
      </c>
      <c r="C39" s="17">
        <v>0.59354690442528313</v>
      </c>
      <c r="D39" s="17">
        <v>0.43237505285491024</v>
      </c>
      <c r="E39" s="17">
        <v>0.71013553331658341</v>
      </c>
      <c r="F39" s="17">
        <v>0.14479612390440416</v>
      </c>
      <c r="G39" s="17">
        <v>0.59569131204326065</v>
      </c>
      <c r="H39" s="17">
        <v>0.3100355866759214</v>
      </c>
      <c r="I39" s="4">
        <v>1063904</v>
      </c>
      <c r="J39" s="4">
        <v>2549151</v>
      </c>
      <c r="K39" s="4">
        <v>4294776</v>
      </c>
      <c r="L39" s="4">
        <v>7347600000000</v>
      </c>
      <c r="M39" s="4">
        <v>4604650000000</v>
      </c>
      <c r="N39" s="4">
        <v>1905546</v>
      </c>
      <c r="O39" s="1" t="s">
        <v>486</v>
      </c>
      <c r="P39" s="4">
        <v>2278017476660</v>
      </c>
      <c r="Q39" s="4">
        <v>325067</v>
      </c>
      <c r="R39" s="4">
        <v>1928701</v>
      </c>
      <c r="S39" s="4">
        <v>0</v>
      </c>
      <c r="T39" s="4">
        <v>0</v>
      </c>
      <c r="U39" s="4">
        <v>225990</v>
      </c>
      <c r="V39" s="4">
        <v>135171</v>
      </c>
      <c r="W39" s="16">
        <v>2614929</v>
      </c>
      <c r="X39" s="16">
        <v>1856954</v>
      </c>
      <c r="Y39" s="4">
        <v>881098</v>
      </c>
      <c r="Z39" s="4">
        <v>0</v>
      </c>
      <c r="AA39" s="4">
        <v>243421</v>
      </c>
      <c r="AB39" s="4">
        <v>732435</v>
      </c>
      <c r="AC39" s="4">
        <v>0</v>
      </c>
      <c r="AD39" s="4">
        <v>0</v>
      </c>
      <c r="AE39" s="3" t="s">
        <v>22</v>
      </c>
      <c r="AF39" s="3" t="s">
        <v>53</v>
      </c>
      <c r="AG39" s="3" t="s">
        <v>24</v>
      </c>
      <c r="AH39" s="4">
        <v>4294776</v>
      </c>
      <c r="AI39" s="4">
        <v>2549151</v>
      </c>
      <c r="AJ39" s="4">
        <v>1063904</v>
      </c>
      <c r="AK39" s="2" t="s">
        <v>384</v>
      </c>
    </row>
    <row r="40" spans="1:37" ht="15" customHeight="1">
      <c r="A40" s="19" t="s">
        <v>264</v>
      </c>
      <c r="B40" s="17">
        <v>1.2138885594951052</v>
      </c>
      <c r="C40" s="17">
        <v>0.74357768817604264</v>
      </c>
      <c r="D40" s="17">
        <v>0.38701477436729109</v>
      </c>
      <c r="E40" s="17">
        <v>0.49156957791195399</v>
      </c>
      <c r="F40" s="17">
        <v>0.1376693988970947</v>
      </c>
      <c r="G40" s="17">
        <v>0.32856317143303948</v>
      </c>
      <c r="H40" s="17">
        <v>0.39201882790382886</v>
      </c>
      <c r="I40" s="4">
        <v>268480</v>
      </c>
      <c r="J40" s="4">
        <v>999532</v>
      </c>
      <c r="K40" s="4">
        <v>1344220</v>
      </c>
      <c r="L40" s="4">
        <v>1950179213034</v>
      </c>
      <c r="M40" s="4">
        <v>1467885950000</v>
      </c>
      <c r="N40" s="4">
        <v>607176</v>
      </c>
      <c r="O40" s="1" t="s">
        <v>484</v>
      </c>
      <c r="P40" s="4">
        <v>764506969296</v>
      </c>
      <c r="Q40" s="4">
        <v>29749</v>
      </c>
      <c r="R40" s="4">
        <v>434663</v>
      </c>
      <c r="S40" s="4">
        <v>175125</v>
      </c>
      <c r="T40" s="4">
        <v>13453</v>
      </c>
      <c r="U40" s="4">
        <v>0</v>
      </c>
      <c r="V40" s="4">
        <v>405320</v>
      </c>
      <c r="W40" s="16">
        <v>1058310</v>
      </c>
      <c r="X40" s="16">
        <v>520233</v>
      </c>
      <c r="Y40" s="4">
        <v>58972</v>
      </c>
      <c r="Z40" s="4">
        <v>382206</v>
      </c>
      <c r="AA40" s="4">
        <v>34814</v>
      </c>
      <c r="AB40" s="4">
        <v>44241</v>
      </c>
      <c r="AC40" s="4">
        <v>0</v>
      </c>
      <c r="AD40" s="4">
        <v>0</v>
      </c>
      <c r="AE40" s="3" t="s">
        <v>71</v>
      </c>
      <c r="AF40" s="3" t="s">
        <v>45</v>
      </c>
      <c r="AG40" s="3" t="s">
        <v>73</v>
      </c>
      <c r="AH40" s="4">
        <v>336055</v>
      </c>
      <c r="AI40" s="4">
        <v>249883</v>
      </c>
      <c r="AJ40" s="4">
        <v>67120</v>
      </c>
      <c r="AK40" s="2" t="s">
        <v>265</v>
      </c>
    </row>
    <row r="41" spans="1:37" ht="15" customHeight="1">
      <c r="A41" s="19" t="s">
        <v>112</v>
      </c>
      <c r="B41" s="17">
        <v>1.1945616106893717</v>
      </c>
      <c r="C41" s="17">
        <v>0.68315160129624919</v>
      </c>
      <c r="D41" s="17">
        <v>0.15071479782811228</v>
      </c>
      <c r="E41" s="17">
        <v>0.17837800768131284</v>
      </c>
      <c r="F41" s="17">
        <v>0.22278102017461726</v>
      </c>
      <c r="G41" s="17">
        <v>0.73554166666666665</v>
      </c>
      <c r="H41" s="17">
        <v>0.19011657764161846</v>
      </c>
      <c r="I41" s="4">
        <v>55676987</v>
      </c>
      <c r="J41" s="4">
        <v>65422382</v>
      </c>
      <c r="K41" s="4">
        <v>95765540</v>
      </c>
      <c r="L41" s="4">
        <v>249918000000000</v>
      </c>
      <c r="M41" s="4">
        <v>144000000000000</v>
      </c>
      <c r="N41" s="4">
        <v>43637663</v>
      </c>
      <c r="O41" s="1" t="s">
        <v>486</v>
      </c>
      <c r="P41" s="4">
        <v>47513554851038</v>
      </c>
      <c r="Q41" s="4">
        <v>10535502</v>
      </c>
      <c r="R41" s="4">
        <v>61636024</v>
      </c>
      <c r="S41" s="4">
        <v>0</v>
      </c>
      <c r="T41" s="4">
        <v>0</v>
      </c>
      <c r="U41" s="4">
        <v>2224971</v>
      </c>
      <c r="V41" s="4">
        <v>6517536</v>
      </c>
      <c r="W41" s="16">
        <v>80914033</v>
      </c>
      <c r="X41" s="16">
        <v>14433284</v>
      </c>
      <c r="Y41" s="4">
        <v>11080071</v>
      </c>
      <c r="Z41" s="4">
        <v>0</v>
      </c>
      <c r="AA41" s="4">
        <v>3353213</v>
      </c>
      <c r="AB41" s="4">
        <v>0</v>
      </c>
      <c r="AC41" s="4">
        <v>0</v>
      </c>
      <c r="AD41" s="4">
        <v>0</v>
      </c>
      <c r="AE41" s="3" t="s">
        <v>22</v>
      </c>
      <c r="AF41" s="3" t="s">
        <v>53</v>
      </c>
      <c r="AG41" s="3" t="s">
        <v>24</v>
      </c>
      <c r="AH41" s="4">
        <v>95765540</v>
      </c>
      <c r="AI41" s="4">
        <v>65422382</v>
      </c>
      <c r="AJ41" s="4">
        <v>55676987</v>
      </c>
      <c r="AK41" s="2" t="s">
        <v>113</v>
      </c>
    </row>
    <row r="42" spans="1:37" ht="15" customHeight="1">
      <c r="A42" s="19" t="s">
        <v>194</v>
      </c>
      <c r="B42" s="17">
        <v>1.1941886962434451</v>
      </c>
      <c r="C42" s="17">
        <v>0.55036744209681243</v>
      </c>
      <c r="D42" s="17">
        <v>0.10813958564445464</v>
      </c>
      <c r="E42" s="17">
        <v>0.25683769925312749</v>
      </c>
      <c r="F42" s="17">
        <v>0.11023203207912559</v>
      </c>
      <c r="G42" s="17">
        <v>1.2504308859014133</v>
      </c>
      <c r="H42" s="17">
        <v>2.4075768515218986E-2</v>
      </c>
      <c r="I42" s="4">
        <v>12090117</v>
      </c>
      <c r="J42" s="4">
        <v>13527767</v>
      </c>
      <c r="K42" s="4">
        <v>24579519</v>
      </c>
      <c r="L42" s="5">
        <v>109678800000000</v>
      </c>
      <c r="M42" s="4">
        <v>48736800000000</v>
      </c>
      <c r="N42" s="4">
        <v>11202099</v>
      </c>
      <c r="O42" s="1" t="s">
        <v>485</v>
      </c>
      <c r="P42" s="4">
        <v>2640601399827</v>
      </c>
      <c r="Q42" s="4">
        <v>962262</v>
      </c>
      <c r="R42" s="4">
        <v>4333591</v>
      </c>
      <c r="S42" s="4">
        <v>2849303</v>
      </c>
      <c r="T42" s="4">
        <v>1872219</v>
      </c>
      <c r="U42" s="4">
        <v>0</v>
      </c>
      <c r="V42" s="4">
        <v>331647</v>
      </c>
      <c r="W42" s="16">
        <v>10349022</v>
      </c>
      <c r="X42" s="16">
        <v>2658019</v>
      </c>
      <c r="Y42" s="4">
        <v>1427517</v>
      </c>
      <c r="Z42" s="4">
        <v>1230006</v>
      </c>
      <c r="AA42" s="4">
        <v>496</v>
      </c>
      <c r="AB42" s="4">
        <v>0</v>
      </c>
      <c r="AC42" s="4">
        <v>0</v>
      </c>
      <c r="AD42" s="4">
        <v>0</v>
      </c>
      <c r="AE42" s="1" t="s">
        <v>22</v>
      </c>
      <c r="AF42" s="1" t="s">
        <v>196</v>
      </c>
      <c r="AG42" s="1" t="s">
        <v>24</v>
      </c>
      <c r="AH42" s="5">
        <v>24579519</v>
      </c>
      <c r="AI42" s="5">
        <v>13527767</v>
      </c>
      <c r="AJ42" s="5">
        <v>12090117</v>
      </c>
      <c r="AK42" s="1" t="s">
        <v>195</v>
      </c>
    </row>
    <row r="43" spans="1:37" ht="15" customHeight="1">
      <c r="A43" s="19" t="s">
        <v>192</v>
      </c>
      <c r="B43" s="17">
        <v>1.1853145886876775</v>
      </c>
      <c r="C43" s="17">
        <v>0.28219471833912035</v>
      </c>
      <c r="D43" s="17">
        <v>0.54808432302750665</v>
      </c>
      <c r="E43" s="17">
        <v>0.77519240203593553</v>
      </c>
      <c r="F43" s="17">
        <v>0.14484578188066979</v>
      </c>
      <c r="G43" s="17">
        <v>2.1187526485031283</v>
      </c>
      <c r="H43" s="17">
        <v>0.29644194925420614</v>
      </c>
      <c r="I43" s="4">
        <v>906119</v>
      </c>
      <c r="J43" s="4">
        <v>312411</v>
      </c>
      <c r="K43" s="4">
        <v>1107076</v>
      </c>
      <c r="L43" s="4">
        <v>6255750000000</v>
      </c>
      <c r="M43" s="4">
        <v>2005850000000</v>
      </c>
      <c r="N43" s="4">
        <v>506598</v>
      </c>
      <c r="O43" s="1" t="s">
        <v>486</v>
      </c>
      <c r="P43" s="4">
        <v>1854466724047</v>
      </c>
      <c r="Q43" s="4">
        <v>332974</v>
      </c>
      <c r="R43" s="4">
        <v>275621</v>
      </c>
      <c r="S43" s="4">
        <v>0</v>
      </c>
      <c r="T43" s="4">
        <v>63899</v>
      </c>
      <c r="U43" s="4">
        <v>0</v>
      </c>
      <c r="V43" s="4">
        <v>110242</v>
      </c>
      <c r="W43" s="16">
        <v>782736</v>
      </c>
      <c r="X43" s="16">
        <v>606771</v>
      </c>
      <c r="Y43" s="4">
        <v>220149</v>
      </c>
      <c r="Z43" s="4">
        <v>0</v>
      </c>
      <c r="AA43" s="4">
        <v>226755</v>
      </c>
      <c r="AB43" s="4">
        <v>0</v>
      </c>
      <c r="AC43" s="4">
        <v>0</v>
      </c>
      <c r="AD43" s="4">
        <v>159867</v>
      </c>
      <c r="AE43" s="3" t="s">
        <v>22</v>
      </c>
      <c r="AF43" s="3" t="s">
        <v>23</v>
      </c>
      <c r="AG43" s="3" t="s">
        <v>24</v>
      </c>
      <c r="AH43" s="4">
        <v>1107076</v>
      </c>
      <c r="AI43" s="4">
        <v>312411</v>
      </c>
      <c r="AJ43" s="4">
        <v>906119</v>
      </c>
      <c r="AK43" s="2" t="s">
        <v>193</v>
      </c>
    </row>
    <row r="44" spans="1:37" ht="15" customHeight="1">
      <c r="A44" s="19" t="s">
        <v>339</v>
      </c>
      <c r="B44" s="17">
        <v>1.1803725302892543</v>
      </c>
      <c r="C44" s="17">
        <v>0.68327823624985917</v>
      </c>
      <c r="D44" s="17">
        <v>0.30308850320930458</v>
      </c>
      <c r="E44" s="17">
        <v>0.40330175663567192</v>
      </c>
      <c r="F44" s="17">
        <v>3.4927775491443588E-2</v>
      </c>
      <c r="G44" s="17">
        <v>5.4090040927694405</v>
      </c>
      <c r="H44" s="17">
        <v>0.27688463445194206</v>
      </c>
      <c r="I44" s="4">
        <v>295350.66666666663</v>
      </c>
      <c r="J44" s="4">
        <v>906125.33333333326</v>
      </c>
      <c r="K44" s="4">
        <v>1326144</v>
      </c>
      <c r="L44" s="4">
        <v>8456040000000</v>
      </c>
      <c r="M44" s="4">
        <v>1319400000000</v>
      </c>
      <c r="N44" s="4">
        <v>608219</v>
      </c>
      <c r="O44" s="1" t="s">
        <v>486</v>
      </c>
      <c r="P44" s="4">
        <v>2341347544311</v>
      </c>
      <c r="Q44" s="4">
        <v>89098</v>
      </c>
      <c r="R44" s="4">
        <v>520115</v>
      </c>
      <c r="S44" s="4">
        <v>161443</v>
      </c>
      <c r="T44" s="4">
        <v>17134</v>
      </c>
      <c r="U44" s="4">
        <v>0</v>
      </c>
      <c r="V44" s="4">
        <v>208831</v>
      </c>
      <c r="W44" s="16">
        <v>996621</v>
      </c>
      <c r="X44" s="16">
        <v>401939</v>
      </c>
      <c r="Y44" s="4">
        <v>218857</v>
      </c>
      <c r="Z44" s="4">
        <v>129564</v>
      </c>
      <c r="AA44" s="4">
        <v>0</v>
      </c>
      <c r="AB44" s="4">
        <v>53518</v>
      </c>
      <c r="AC44" s="4">
        <v>0</v>
      </c>
      <c r="AD44" s="4">
        <v>0</v>
      </c>
      <c r="AE44" s="3" t="s">
        <v>22</v>
      </c>
      <c r="AF44" s="3" t="s">
        <v>33</v>
      </c>
      <c r="AG44" s="3" t="s">
        <v>34</v>
      </c>
      <c r="AH44" s="4">
        <v>994608</v>
      </c>
      <c r="AI44" s="4">
        <v>679594</v>
      </c>
      <c r="AJ44" s="4">
        <v>221513</v>
      </c>
      <c r="AK44" s="2" t="s">
        <v>340</v>
      </c>
    </row>
    <row r="45" spans="1:37" ht="15" customHeight="1">
      <c r="A45" s="19" t="s">
        <v>313</v>
      </c>
      <c r="B45" s="17">
        <v>1.1398415763358909</v>
      </c>
      <c r="C45" s="17">
        <v>0.74123397886049081</v>
      </c>
      <c r="D45" s="17">
        <v>0.24005430099013367</v>
      </c>
      <c r="E45" s="17">
        <v>0.44754003999549014</v>
      </c>
      <c r="F45" s="17">
        <v>0.15044755195738269</v>
      </c>
      <c r="G45" s="17">
        <v>2.1491709048527232</v>
      </c>
      <c r="H45" s="17">
        <v>1.9073109181922685</v>
      </c>
      <c r="I45" s="4">
        <v>214636</v>
      </c>
      <c r="J45" s="4">
        <v>931508</v>
      </c>
      <c r="K45" s="4">
        <v>1256699</v>
      </c>
      <c r="L45" s="4">
        <v>1426650000000</v>
      </c>
      <c r="M45" s="4">
        <v>453024000000</v>
      </c>
      <c r="N45" s="4">
        <v>587286</v>
      </c>
      <c r="O45" s="1" t="s">
        <v>485</v>
      </c>
      <c r="P45" s="4">
        <v>2721065121439</v>
      </c>
      <c r="Q45" s="4">
        <v>68032</v>
      </c>
      <c r="R45" s="4">
        <v>176976</v>
      </c>
      <c r="S45" s="4">
        <v>118649</v>
      </c>
      <c r="T45" s="4">
        <v>143571</v>
      </c>
      <c r="U45" s="4">
        <v>0</v>
      </c>
      <c r="V45" s="4">
        <v>166848</v>
      </c>
      <c r="W45" s="16">
        <v>674076</v>
      </c>
      <c r="X45" s="16">
        <v>301676</v>
      </c>
      <c r="Y45" s="4">
        <v>118454</v>
      </c>
      <c r="Z45" s="4">
        <v>54565</v>
      </c>
      <c r="AA45" s="4">
        <v>22972</v>
      </c>
      <c r="AB45" s="4">
        <v>73334</v>
      </c>
      <c r="AC45" s="4">
        <v>0</v>
      </c>
      <c r="AD45" s="4">
        <v>32351</v>
      </c>
      <c r="AE45" s="3" t="s">
        <v>22</v>
      </c>
      <c r="AF45" s="3" t="s">
        <v>45</v>
      </c>
      <c r="AG45" s="3" t="s">
        <v>24</v>
      </c>
      <c r="AH45" s="4">
        <v>1256699</v>
      </c>
      <c r="AI45" s="4">
        <v>931508</v>
      </c>
      <c r="AJ45" s="4">
        <v>214636</v>
      </c>
      <c r="AK45" s="2" t="s">
        <v>314</v>
      </c>
    </row>
    <row r="46" spans="1:37" ht="15" customHeight="1">
      <c r="A46" s="19" t="s">
        <v>306</v>
      </c>
      <c r="B46" s="17">
        <v>1.1095912007362945</v>
      </c>
      <c r="C46" s="17">
        <v>0.37394961389985909</v>
      </c>
      <c r="D46" s="17">
        <v>0.41663549581389042</v>
      </c>
      <c r="E46" s="17">
        <v>0.66291140058990006</v>
      </c>
      <c r="F46" s="17">
        <v>0.18244316867308819</v>
      </c>
      <c r="G46" s="17">
        <v>1.4841220423412205</v>
      </c>
      <c r="H46" s="17">
        <v>0.13058150484589087</v>
      </c>
      <c r="I46" s="4">
        <v>5137506</v>
      </c>
      <c r="J46" s="4">
        <v>3827970</v>
      </c>
      <c r="K46" s="4">
        <v>10236593</v>
      </c>
      <c r="L46" s="4">
        <v>28159486800000</v>
      </c>
      <c r="M46" s="4">
        <v>11335790400000</v>
      </c>
      <c r="N46" s="4">
        <v>4852406</v>
      </c>
      <c r="O46" s="1" t="s">
        <v>485</v>
      </c>
      <c r="P46" s="4">
        <v>3677108162032</v>
      </c>
      <c r="Q46" s="4">
        <v>1473514</v>
      </c>
      <c r="R46" s="4">
        <v>3091340</v>
      </c>
      <c r="S46" s="4">
        <v>0</v>
      </c>
      <c r="T46" s="4">
        <v>153833</v>
      </c>
      <c r="U46" s="4">
        <v>0</v>
      </c>
      <c r="V46" s="4">
        <v>1714945</v>
      </c>
      <c r="W46" s="16">
        <v>6433632</v>
      </c>
      <c r="X46" s="16">
        <v>4264928</v>
      </c>
      <c r="Y46" s="4">
        <v>1047767</v>
      </c>
      <c r="Z46" s="4">
        <v>0</v>
      </c>
      <c r="AA46" s="4">
        <v>238837</v>
      </c>
      <c r="AB46" s="4">
        <v>2978324</v>
      </c>
      <c r="AC46" s="4">
        <v>0</v>
      </c>
      <c r="AD46" s="4">
        <v>0</v>
      </c>
      <c r="AE46" s="3" t="s">
        <v>22</v>
      </c>
      <c r="AF46" s="3" t="s">
        <v>53</v>
      </c>
      <c r="AG46" s="3" t="s">
        <v>24</v>
      </c>
      <c r="AH46" s="4">
        <v>10236593</v>
      </c>
      <c r="AI46" s="4">
        <v>3827970</v>
      </c>
      <c r="AJ46" s="4">
        <v>5137506</v>
      </c>
      <c r="AK46" s="2" t="s">
        <v>307</v>
      </c>
    </row>
    <row r="47" spans="1:37" ht="15" customHeight="1">
      <c r="A47" s="19" t="s">
        <v>128</v>
      </c>
      <c r="B47" s="17">
        <v>1.0255807851278178</v>
      </c>
      <c r="C47" s="17">
        <v>0.73950057954668313</v>
      </c>
      <c r="D47" s="17">
        <v>0.24055203458062055</v>
      </c>
      <c r="E47" s="17">
        <v>0.8437855996591892</v>
      </c>
      <c r="F47" s="17">
        <v>0.21412086281431053</v>
      </c>
      <c r="G47" s="17">
        <v>1.8267602104735656</v>
      </c>
      <c r="H47" s="17">
        <v>0.3449233580684759</v>
      </c>
      <c r="I47" s="4">
        <v>12174754.666666666</v>
      </c>
      <c r="J47" s="4">
        <v>35924456</v>
      </c>
      <c r="K47" s="4">
        <v>48579348</v>
      </c>
      <c r="L47" s="4">
        <v>56859264000000</v>
      </c>
      <c r="M47" s="4">
        <v>20114640000000</v>
      </c>
      <c r="N47" s="4">
        <v>23982923</v>
      </c>
      <c r="O47" s="1" t="s">
        <v>486</v>
      </c>
      <c r="P47" s="4">
        <v>19612088276182</v>
      </c>
      <c r="Q47" s="4">
        <v>533719</v>
      </c>
      <c r="R47" s="4">
        <v>3230616</v>
      </c>
      <c r="S47" s="4">
        <v>1372542</v>
      </c>
      <c r="T47" s="4">
        <v>1592017</v>
      </c>
      <c r="U47" s="4">
        <v>0</v>
      </c>
      <c r="V47" s="4">
        <v>7120431</v>
      </c>
      <c r="W47" s="16">
        <v>13849325</v>
      </c>
      <c r="X47" s="16">
        <v>11685861</v>
      </c>
      <c r="Y47" s="4">
        <v>7927402</v>
      </c>
      <c r="Z47" s="4">
        <v>1922096</v>
      </c>
      <c r="AA47" s="4">
        <v>1836363</v>
      </c>
      <c r="AB47" s="4">
        <v>0</v>
      </c>
      <c r="AC47" s="4">
        <v>0</v>
      </c>
      <c r="AD47" s="4">
        <v>0</v>
      </c>
      <c r="AE47" s="3" t="s">
        <v>22</v>
      </c>
      <c r="AF47" s="3" t="s">
        <v>33</v>
      </c>
      <c r="AG47" s="3" t="s">
        <v>34</v>
      </c>
      <c r="AH47" s="4">
        <v>36434511</v>
      </c>
      <c r="AI47" s="4">
        <v>26943342</v>
      </c>
      <c r="AJ47" s="4">
        <v>9131066</v>
      </c>
      <c r="AK47" s="2" t="s">
        <v>129</v>
      </c>
    </row>
    <row r="48" spans="1:37" ht="15" customHeight="1">
      <c r="A48" s="19" t="s">
        <v>445</v>
      </c>
      <c r="B48" s="17">
        <v>1.0000965372102677</v>
      </c>
      <c r="C48" s="17">
        <v>0.37377618177293825</v>
      </c>
      <c r="D48" s="17">
        <v>0.20606213693035069</v>
      </c>
      <c r="E48" s="17">
        <v>0.52955858517922316</v>
      </c>
      <c r="F48" s="17">
        <v>0.11453611562180492</v>
      </c>
      <c r="G48" s="17">
        <v>2.2738549618320612</v>
      </c>
      <c r="H48" s="17">
        <v>0.19106634575208301</v>
      </c>
      <c r="I48" s="4">
        <v>990293</v>
      </c>
      <c r="J48" s="4">
        <v>696964</v>
      </c>
      <c r="K48" s="4">
        <v>1864656</v>
      </c>
      <c r="L48" s="4">
        <v>8646120000000</v>
      </c>
      <c r="M48" s="4">
        <v>2640960000000</v>
      </c>
      <c r="N48" s="4">
        <v>932283</v>
      </c>
      <c r="O48" s="1" t="s">
        <v>486</v>
      </c>
      <c r="P48" s="4">
        <v>1651982553334</v>
      </c>
      <c r="Q48" s="4">
        <v>301192</v>
      </c>
      <c r="R48" s="4">
        <v>90657</v>
      </c>
      <c r="S48" s="4">
        <v>0</v>
      </c>
      <c r="T48" s="4">
        <v>0</v>
      </c>
      <c r="U48" s="4">
        <v>50134</v>
      </c>
      <c r="V48" s="4">
        <v>283593</v>
      </c>
      <c r="W48" s="16">
        <v>725576</v>
      </c>
      <c r="X48" s="16">
        <v>384235</v>
      </c>
      <c r="Y48" s="4">
        <v>103577</v>
      </c>
      <c r="Z48" s="4">
        <v>0</v>
      </c>
      <c r="AA48" s="4">
        <v>80300</v>
      </c>
      <c r="AB48" s="4">
        <v>200358</v>
      </c>
      <c r="AC48" s="4">
        <v>0</v>
      </c>
      <c r="AD48" s="4">
        <v>0</v>
      </c>
      <c r="AE48" s="3" t="s">
        <v>22</v>
      </c>
      <c r="AF48" s="3" t="s">
        <v>72</v>
      </c>
      <c r="AG48" s="3" t="s">
        <v>24</v>
      </c>
      <c r="AH48" s="4">
        <v>1864656</v>
      </c>
      <c r="AI48" s="4">
        <v>696964</v>
      </c>
      <c r="AJ48" s="4">
        <v>990293</v>
      </c>
      <c r="AK48" s="2" t="s">
        <v>446</v>
      </c>
    </row>
    <row r="49" spans="1:37" ht="15" customHeight="1">
      <c r="A49" s="19" t="s">
        <v>278</v>
      </c>
      <c r="B49" s="17">
        <v>0.97327967350640521</v>
      </c>
      <c r="C49" s="17">
        <v>0.58645049972328023</v>
      </c>
      <c r="D49" s="17">
        <v>0.45301222354358289</v>
      </c>
      <c r="E49" s="17">
        <v>0.51238076259952692</v>
      </c>
      <c r="F49" s="17">
        <v>6.4446841847928371E-2</v>
      </c>
      <c r="G49" s="17">
        <v>-0.13996444466454325</v>
      </c>
      <c r="H49" s="17">
        <v>0.16362148079133837</v>
      </c>
      <c r="I49" s="4">
        <v>211292</v>
      </c>
      <c r="J49" s="4">
        <v>1224952</v>
      </c>
      <c r="K49" s="4">
        <v>2088756</v>
      </c>
      <c r="L49" s="4">
        <v>3278547000000</v>
      </c>
      <c r="M49" s="4">
        <v>3812106348000</v>
      </c>
      <c r="N49" s="4">
        <v>1058520</v>
      </c>
      <c r="O49" s="1" t="s">
        <v>484</v>
      </c>
      <c r="P49" s="4">
        <v>536440714984</v>
      </c>
      <c r="Q49" s="4">
        <v>153998</v>
      </c>
      <c r="R49" s="4">
        <v>630969</v>
      </c>
      <c r="S49" s="4">
        <v>148212</v>
      </c>
      <c r="T49" s="4">
        <v>118861</v>
      </c>
      <c r="U49" s="4">
        <v>0</v>
      </c>
      <c r="V49" s="4">
        <v>794696</v>
      </c>
      <c r="W49" s="16">
        <v>1846736</v>
      </c>
      <c r="X49" s="16">
        <v>946232</v>
      </c>
      <c r="Y49" s="4">
        <v>74785</v>
      </c>
      <c r="Z49" s="4">
        <v>318795</v>
      </c>
      <c r="AA49" s="4">
        <v>29661</v>
      </c>
      <c r="AB49" s="4">
        <v>522991</v>
      </c>
      <c r="AC49" s="4">
        <v>0</v>
      </c>
      <c r="AD49" s="4">
        <v>0</v>
      </c>
      <c r="AE49" s="3" t="s">
        <v>71</v>
      </c>
      <c r="AF49" s="3" t="s">
        <v>72</v>
      </c>
      <c r="AG49" s="3" t="s">
        <v>73</v>
      </c>
      <c r="AH49" s="4">
        <v>522189</v>
      </c>
      <c r="AI49" s="4">
        <v>306238</v>
      </c>
      <c r="AJ49" s="4">
        <v>52823</v>
      </c>
      <c r="AK49" s="2" t="s">
        <v>279</v>
      </c>
    </row>
    <row r="50" spans="1:37" ht="15" customHeight="1">
      <c r="A50" s="19" t="s">
        <v>183</v>
      </c>
      <c r="B50" s="17">
        <v>0.94747447041944466</v>
      </c>
      <c r="C50" s="17">
        <v>0.30632431407600008</v>
      </c>
      <c r="D50" s="17">
        <v>3.9958289320440939E-2</v>
      </c>
      <c r="E50" s="17">
        <v>2.7442540495092968E-2</v>
      </c>
      <c r="F50" s="17">
        <v>0.13433739387227758</v>
      </c>
      <c r="G50" s="17">
        <v>3.8936774193548387</v>
      </c>
      <c r="H50" s="17">
        <v>1.5251476951692771</v>
      </c>
      <c r="I50" s="4">
        <v>509488</v>
      </c>
      <c r="J50" s="4">
        <v>226196</v>
      </c>
      <c r="K50" s="4">
        <v>738420</v>
      </c>
      <c r="L50" s="4">
        <v>3792600000000</v>
      </c>
      <c r="M50" s="4">
        <v>775000000000</v>
      </c>
      <c r="N50" s="4">
        <v>379168</v>
      </c>
      <c r="O50" s="1" t="s">
        <v>484</v>
      </c>
      <c r="P50" s="4">
        <v>5784275148699</v>
      </c>
      <c r="Q50" s="4">
        <v>133960</v>
      </c>
      <c r="R50" s="4">
        <v>552820</v>
      </c>
      <c r="S50" s="4">
        <v>0</v>
      </c>
      <c r="T50" s="4">
        <v>0</v>
      </c>
      <c r="U50" s="4">
        <v>12749</v>
      </c>
      <c r="V50" s="4">
        <v>375663</v>
      </c>
      <c r="W50" s="16">
        <v>1075192</v>
      </c>
      <c r="X50" s="16">
        <v>29506</v>
      </c>
      <c r="Y50" s="4">
        <v>29506</v>
      </c>
      <c r="Z50" s="4">
        <v>0</v>
      </c>
      <c r="AA50" s="4">
        <v>0</v>
      </c>
      <c r="AB50" s="4">
        <v>0</v>
      </c>
      <c r="AC50" s="4">
        <v>0</v>
      </c>
      <c r="AD50" s="4">
        <v>0</v>
      </c>
      <c r="AE50" s="3" t="s">
        <v>71</v>
      </c>
      <c r="AF50" s="3" t="s">
        <v>72</v>
      </c>
      <c r="AG50" s="3" t="s">
        <v>73</v>
      </c>
      <c r="AH50" s="4">
        <v>184605</v>
      </c>
      <c r="AI50" s="4">
        <v>56549</v>
      </c>
      <c r="AJ50" s="4">
        <v>127372</v>
      </c>
      <c r="AK50" s="2" t="s">
        <v>184</v>
      </c>
    </row>
    <row r="51" spans="1:37" ht="15" customHeight="1">
      <c r="A51" s="19" t="s">
        <v>141</v>
      </c>
      <c r="B51" s="17">
        <v>0.94432804368844203</v>
      </c>
      <c r="C51" s="17">
        <v>0.57340542452763876</v>
      </c>
      <c r="D51" s="17">
        <v>0.10486636953486743</v>
      </c>
      <c r="E51" s="17">
        <v>0.20533084941179394</v>
      </c>
      <c r="F51" s="17">
        <v>0.12338761193633248</v>
      </c>
      <c r="G51" s="17">
        <v>1.1536568616229828</v>
      </c>
      <c r="H51" s="17">
        <v>1.2272019495944383E-2</v>
      </c>
      <c r="I51" s="4">
        <v>37147568</v>
      </c>
      <c r="J51" s="4">
        <v>46908331</v>
      </c>
      <c r="K51" s="4">
        <v>81806570</v>
      </c>
      <c r="L51" s="4">
        <v>301064000000000</v>
      </c>
      <c r="M51" s="4">
        <v>139792000000000</v>
      </c>
      <c r="N51" s="4">
        <v>42074469</v>
      </c>
      <c r="O51" s="1" t="s">
        <v>486</v>
      </c>
      <c r="P51" s="4">
        <v>3694663277527</v>
      </c>
      <c r="Q51" s="4">
        <v>1537939</v>
      </c>
      <c r="R51" s="4">
        <v>10123528</v>
      </c>
      <c r="S51" s="4">
        <v>19191594</v>
      </c>
      <c r="T51" s="4">
        <v>2984381</v>
      </c>
      <c r="U51" s="4">
        <v>0</v>
      </c>
      <c r="V51" s="4">
        <v>7942729</v>
      </c>
      <c r="W51" s="16">
        <v>41780171</v>
      </c>
      <c r="X51" s="16">
        <v>8578758</v>
      </c>
      <c r="Y51" s="4">
        <v>1283224</v>
      </c>
      <c r="Z51" s="4">
        <v>1693329</v>
      </c>
      <c r="AA51" s="4">
        <v>1391827</v>
      </c>
      <c r="AB51" s="4">
        <v>4210378</v>
      </c>
      <c r="AC51" s="4">
        <v>0</v>
      </c>
      <c r="AD51" s="4">
        <v>0</v>
      </c>
      <c r="AE51" s="3" t="s">
        <v>22</v>
      </c>
      <c r="AF51" s="3" t="s">
        <v>59</v>
      </c>
      <c r="AG51" s="3" t="s">
        <v>24</v>
      </c>
      <c r="AH51" s="4">
        <v>81806570</v>
      </c>
      <c r="AI51" s="4">
        <v>46908331</v>
      </c>
      <c r="AJ51" s="4">
        <v>37147568</v>
      </c>
      <c r="AK51" s="2" t="s">
        <v>142</v>
      </c>
    </row>
    <row r="52" spans="1:37" ht="15" customHeight="1">
      <c r="A52" s="19" t="s">
        <v>116</v>
      </c>
      <c r="B52" s="17">
        <v>0.86923321194364911</v>
      </c>
      <c r="C52" s="17">
        <v>0.62282113168541475</v>
      </c>
      <c r="D52" s="17">
        <v>0.2513606010714709</v>
      </c>
      <c r="E52" s="17">
        <v>0.52258201494033585</v>
      </c>
      <c r="F52" s="17">
        <v>0.15821269258376755</v>
      </c>
      <c r="G52" s="17">
        <v>1.0231536900176954</v>
      </c>
      <c r="H52" s="17">
        <v>6.2497587353762103E-2</v>
      </c>
      <c r="I52" s="4">
        <v>29520874.666666668</v>
      </c>
      <c r="J52" s="4">
        <v>52930752</v>
      </c>
      <c r="K52" s="4">
        <v>84985478.666666657</v>
      </c>
      <c r="L52" s="5">
        <v>186589800000000</v>
      </c>
      <c r="M52" s="4">
        <v>92227200000000</v>
      </c>
      <c r="N52" s="4">
        <v>45465423</v>
      </c>
      <c r="O52" s="1" t="s">
        <v>486</v>
      </c>
      <c r="P52" s="4">
        <v>11661412324821</v>
      </c>
      <c r="Q52" s="4">
        <v>4863941</v>
      </c>
      <c r="R52" s="4">
        <v>22159779</v>
      </c>
      <c r="S52" s="4">
        <v>3274418</v>
      </c>
      <c r="T52" s="4">
        <v>3562111</v>
      </c>
      <c r="U52" s="4">
        <v>0</v>
      </c>
      <c r="V52" s="4">
        <v>7017547</v>
      </c>
      <c r="W52" s="16">
        <v>40877796</v>
      </c>
      <c r="X52" s="16">
        <v>21362001</v>
      </c>
      <c r="Y52" s="4">
        <v>14148963</v>
      </c>
      <c r="Z52" s="4">
        <v>4133873</v>
      </c>
      <c r="AA52" s="4">
        <v>2020152</v>
      </c>
      <c r="AB52" s="4">
        <v>976726</v>
      </c>
      <c r="AC52" s="4">
        <v>0</v>
      </c>
      <c r="AD52" s="4">
        <v>82287</v>
      </c>
      <c r="AE52" s="1" t="s">
        <v>22</v>
      </c>
      <c r="AF52" s="1" t="s">
        <v>33</v>
      </c>
      <c r="AG52" s="1" t="s">
        <v>34</v>
      </c>
      <c r="AH52" s="5">
        <v>63739109</v>
      </c>
      <c r="AI52" s="5">
        <v>39698064</v>
      </c>
      <c r="AJ52" s="5">
        <v>22140656</v>
      </c>
      <c r="AK52" s="1" t="s">
        <v>117</v>
      </c>
    </row>
    <row r="53" spans="1:37" ht="15" customHeight="1">
      <c r="A53" s="19" t="s">
        <v>51</v>
      </c>
      <c r="B53" s="17">
        <v>0.85242859170062235</v>
      </c>
      <c r="C53" s="17">
        <v>0.58672148630229559</v>
      </c>
      <c r="D53" s="17">
        <v>0.173839674452784</v>
      </c>
      <c r="E53" s="17">
        <v>0.21188756295022207</v>
      </c>
      <c r="F53" s="17">
        <v>0.11569654427645788</v>
      </c>
      <c r="G53" s="17">
        <v>1.9835322195704057</v>
      </c>
      <c r="H53" s="17">
        <v>9.5532594447844177E-2</v>
      </c>
      <c r="I53" s="4">
        <v>578529</v>
      </c>
      <c r="J53" s="4">
        <v>1072274</v>
      </c>
      <c r="K53" s="4">
        <v>1827569</v>
      </c>
      <c r="L53" s="4">
        <v>5000400000000</v>
      </c>
      <c r="M53" s="4">
        <v>1676000000000</v>
      </c>
      <c r="N53" s="4">
        <v>986580</v>
      </c>
      <c r="O53" s="1" t="s">
        <v>486</v>
      </c>
      <c r="P53" s="4">
        <v>477701185277</v>
      </c>
      <c r="Q53" s="4">
        <v>192832</v>
      </c>
      <c r="R53" s="4">
        <v>194903</v>
      </c>
      <c r="S53" s="4">
        <v>0</v>
      </c>
      <c r="T53" s="4">
        <v>0</v>
      </c>
      <c r="U53" s="4">
        <v>150549</v>
      </c>
      <c r="V53" s="4">
        <v>961115</v>
      </c>
      <c r="W53" s="16">
        <v>1499399</v>
      </c>
      <c r="X53" s="16">
        <v>317704</v>
      </c>
      <c r="Y53" s="4">
        <v>115228</v>
      </c>
      <c r="Z53" s="4">
        <v>0</v>
      </c>
      <c r="AA53" s="4">
        <v>48050</v>
      </c>
      <c r="AB53" s="4">
        <v>89426</v>
      </c>
      <c r="AC53" s="4">
        <v>65000</v>
      </c>
      <c r="AD53" s="4">
        <v>0</v>
      </c>
      <c r="AE53" s="3" t="s">
        <v>22</v>
      </c>
      <c r="AF53" s="3" t="s">
        <v>53</v>
      </c>
      <c r="AG53" s="3" t="s">
        <v>24</v>
      </c>
      <c r="AH53" s="4">
        <v>1827569</v>
      </c>
      <c r="AI53" s="4">
        <v>1072274</v>
      </c>
      <c r="AJ53" s="4">
        <v>578529</v>
      </c>
      <c r="AK53" s="2" t="s">
        <v>52</v>
      </c>
    </row>
    <row r="54" spans="1:37" ht="15" customHeight="1">
      <c r="A54" s="19" t="s">
        <v>341</v>
      </c>
      <c r="B54" s="17">
        <v>0.85053178820215303</v>
      </c>
      <c r="C54" s="17">
        <v>0.57754315324147865</v>
      </c>
      <c r="D54" s="17">
        <v>0.16252361649825925</v>
      </c>
      <c r="E54" s="17">
        <v>0.19412061116947227</v>
      </c>
      <c r="F54" s="17">
        <v>0.10901853054743603</v>
      </c>
      <c r="G54" s="17">
        <v>14.155045118949959</v>
      </c>
      <c r="H54" s="17">
        <v>0.59308142257857888</v>
      </c>
      <c r="I54" s="4">
        <v>483362</v>
      </c>
      <c r="J54" s="4">
        <v>726927</v>
      </c>
      <c r="K54" s="4">
        <v>1258654</v>
      </c>
      <c r="L54" s="4">
        <v>4433760000000</v>
      </c>
      <c r="M54" s="4">
        <v>292560000000</v>
      </c>
      <c r="N54" s="4">
        <v>680158</v>
      </c>
      <c r="O54" s="1" t="s">
        <v>485</v>
      </c>
      <c r="P54" s="4">
        <v>2629580688172</v>
      </c>
      <c r="Q54" s="4">
        <v>73796</v>
      </c>
      <c r="R54" s="4">
        <v>273912</v>
      </c>
      <c r="S54" s="4">
        <v>0</v>
      </c>
      <c r="T54" s="4">
        <v>0</v>
      </c>
      <c r="U54" s="4">
        <v>43295</v>
      </c>
      <c r="V54" s="4">
        <v>662780</v>
      </c>
      <c r="W54" s="16">
        <v>1053783</v>
      </c>
      <c r="X54" s="16">
        <v>204561</v>
      </c>
      <c r="Y54" s="4">
        <v>204289</v>
      </c>
      <c r="Z54" s="4">
        <v>0</v>
      </c>
      <c r="AA54" s="4">
        <v>272</v>
      </c>
      <c r="AB54" s="4">
        <v>0</v>
      </c>
      <c r="AC54" s="4">
        <v>0</v>
      </c>
      <c r="AD54" s="4">
        <v>0</v>
      </c>
      <c r="AE54" s="3" t="s">
        <v>22</v>
      </c>
      <c r="AF54" s="3" t="s">
        <v>242</v>
      </c>
      <c r="AG54" s="3" t="s">
        <v>24</v>
      </c>
      <c r="AH54" s="4">
        <v>1258654</v>
      </c>
      <c r="AI54" s="4">
        <v>726927</v>
      </c>
      <c r="AJ54" s="4">
        <v>483362</v>
      </c>
      <c r="AK54" s="2" t="s">
        <v>342</v>
      </c>
    </row>
    <row r="55" spans="1:37" ht="15" customHeight="1">
      <c r="A55" s="19" t="s">
        <v>333</v>
      </c>
      <c r="B55" s="17">
        <v>0.78453519698173391</v>
      </c>
      <c r="C55" s="17">
        <v>0.33524244923169927</v>
      </c>
      <c r="D55" s="17">
        <v>6.2996717842909847E-2</v>
      </c>
      <c r="E55" s="17">
        <v>7.4872825141525046E-2</v>
      </c>
      <c r="F55" s="17">
        <v>8.1576784651571393E-2</v>
      </c>
      <c r="G55" s="17">
        <v>1.7546448087431694</v>
      </c>
      <c r="H55" s="17">
        <v>1.7305896633321053E-2</v>
      </c>
      <c r="I55" s="4">
        <v>575720</v>
      </c>
      <c r="J55" s="4">
        <v>408155</v>
      </c>
      <c r="K55" s="4">
        <v>1217492</v>
      </c>
      <c r="L55" s="4">
        <v>7057400000000</v>
      </c>
      <c r="M55" s="4">
        <v>2562000000000</v>
      </c>
      <c r="N55" s="4">
        <v>682246</v>
      </c>
      <c r="O55" s="1" t="s">
        <v>486</v>
      </c>
      <c r="P55" s="4">
        <v>122134634900</v>
      </c>
      <c r="Q55" s="4">
        <v>255436</v>
      </c>
      <c r="R55" s="4">
        <v>516682</v>
      </c>
      <c r="S55" s="4">
        <v>0</v>
      </c>
      <c r="T55" s="4">
        <v>0</v>
      </c>
      <c r="U55" s="4">
        <v>45081</v>
      </c>
      <c r="V55" s="4">
        <v>207178</v>
      </c>
      <c r="W55" s="16">
        <v>1024377</v>
      </c>
      <c r="X55" s="16">
        <v>76698</v>
      </c>
      <c r="Y55" s="4">
        <v>56628</v>
      </c>
      <c r="Z55" s="4">
        <v>0</v>
      </c>
      <c r="AA55" s="4">
        <v>20070</v>
      </c>
      <c r="AB55" s="4">
        <v>0</v>
      </c>
      <c r="AC55" s="4">
        <v>0</v>
      </c>
      <c r="AD55" s="4">
        <v>0</v>
      </c>
      <c r="AE55" s="3" t="s">
        <v>22</v>
      </c>
      <c r="AF55" s="3" t="s">
        <v>53</v>
      </c>
      <c r="AG55" s="3" t="s">
        <v>24</v>
      </c>
      <c r="AH55" s="4">
        <v>1217492</v>
      </c>
      <c r="AI55" s="4">
        <v>408155</v>
      </c>
      <c r="AJ55" s="4">
        <v>575720</v>
      </c>
      <c r="AK55" s="2" t="s">
        <v>334</v>
      </c>
    </row>
    <row r="56" spans="1:37" ht="15" customHeight="1">
      <c r="A56" s="19" t="s">
        <v>389</v>
      </c>
      <c r="B56" s="17">
        <v>0.75794624497814356</v>
      </c>
      <c r="C56" s="17">
        <v>0.74575204648429594</v>
      </c>
      <c r="D56" s="17">
        <v>0.52483113165705286</v>
      </c>
      <c r="E56" s="17">
        <v>0.47749358691419663</v>
      </c>
      <c r="F56" s="17">
        <v>0.10200066832155814</v>
      </c>
      <c r="G56" s="17">
        <v>2.2427244582043344</v>
      </c>
      <c r="H56" s="17">
        <v>0.51262675523486734</v>
      </c>
      <c r="I56" s="4">
        <v>213671</v>
      </c>
      <c r="J56" s="4">
        <v>1200537</v>
      </c>
      <c r="K56" s="4">
        <v>1609834</v>
      </c>
      <c r="L56" s="4">
        <v>2094800000000</v>
      </c>
      <c r="M56" s="4">
        <v>646000000000</v>
      </c>
      <c r="N56" s="4">
        <v>915747</v>
      </c>
      <c r="O56" s="1" t="s">
        <v>486</v>
      </c>
      <c r="P56" s="4">
        <v>1073850526866</v>
      </c>
      <c r="Q56" s="4">
        <v>88957</v>
      </c>
      <c r="R56" s="4">
        <v>976240</v>
      </c>
      <c r="S56" s="4">
        <v>0</v>
      </c>
      <c r="T56" s="4">
        <v>0</v>
      </c>
      <c r="U56" s="4">
        <v>48919</v>
      </c>
      <c r="V56" s="4">
        <v>655313</v>
      </c>
      <c r="W56" s="16">
        <v>1769429</v>
      </c>
      <c r="X56" s="16">
        <v>844891</v>
      </c>
      <c r="Y56" s="4">
        <v>495476</v>
      </c>
      <c r="Z56" s="4">
        <v>0</v>
      </c>
      <c r="AA56" s="4">
        <v>2554</v>
      </c>
      <c r="AB56" s="4">
        <v>346861</v>
      </c>
      <c r="AC56" s="4">
        <v>0</v>
      </c>
      <c r="AD56" s="4">
        <v>0</v>
      </c>
      <c r="AE56" s="3" t="s">
        <v>22</v>
      </c>
      <c r="AF56" s="3" t="s">
        <v>391</v>
      </c>
      <c r="AG56" s="3" t="s">
        <v>24</v>
      </c>
      <c r="AH56" s="4">
        <v>1609834</v>
      </c>
      <c r="AI56" s="4">
        <v>1200537</v>
      </c>
      <c r="AJ56" s="4">
        <v>213671</v>
      </c>
      <c r="AK56" s="2" t="s">
        <v>390</v>
      </c>
    </row>
    <row r="57" spans="1:37" ht="15" customHeight="1">
      <c r="A57" s="19" t="s">
        <v>120</v>
      </c>
      <c r="B57" s="17">
        <v>0.75768159083691655</v>
      </c>
      <c r="C57" s="17">
        <v>0.38832613828170598</v>
      </c>
      <c r="D57" s="17">
        <v>4.5687859204846012E-2</v>
      </c>
      <c r="E57" s="17">
        <v>7.9127338773395936E-2</v>
      </c>
      <c r="F57" s="17">
        <v>0.18475730959041933</v>
      </c>
      <c r="G57" s="17">
        <v>1.3879627013280589</v>
      </c>
      <c r="H57" s="17">
        <v>8.4899927268473757E-2</v>
      </c>
      <c r="I57" s="4">
        <v>5589480</v>
      </c>
      <c r="J57" s="4">
        <v>3692535</v>
      </c>
      <c r="K57" s="4">
        <v>9508850</v>
      </c>
      <c r="L57" s="4">
        <v>30253092624000</v>
      </c>
      <c r="M57" s="4">
        <v>12668997136000</v>
      </c>
      <c r="N57" s="4">
        <v>5409882</v>
      </c>
      <c r="O57" s="1" t="s">
        <v>486</v>
      </c>
      <c r="P57" s="4">
        <v>2568485363424</v>
      </c>
      <c r="Q57" s="4">
        <v>2736538</v>
      </c>
      <c r="R57" s="4">
        <v>1577746</v>
      </c>
      <c r="S57" s="4">
        <v>0</v>
      </c>
      <c r="T57" s="4">
        <v>0</v>
      </c>
      <c r="U57" s="4">
        <v>64539</v>
      </c>
      <c r="V57" s="4">
        <v>1111555</v>
      </c>
      <c r="W57" s="16">
        <v>5490378</v>
      </c>
      <c r="X57" s="16">
        <v>434439</v>
      </c>
      <c r="Y57" s="4">
        <v>113785</v>
      </c>
      <c r="Z57" s="4">
        <v>0</v>
      </c>
      <c r="AA57" s="4">
        <v>320654</v>
      </c>
      <c r="AB57" s="4">
        <v>0</v>
      </c>
      <c r="AC57" s="4">
        <v>0</v>
      </c>
      <c r="AD57" s="4">
        <v>0</v>
      </c>
      <c r="AE57" s="3" t="s">
        <v>22</v>
      </c>
      <c r="AF57" s="3" t="s">
        <v>53</v>
      </c>
      <c r="AG57" s="3" t="s">
        <v>24</v>
      </c>
      <c r="AH57" s="4">
        <v>9508850</v>
      </c>
      <c r="AI57" s="4">
        <v>3692535</v>
      </c>
      <c r="AJ57" s="4">
        <v>5589480</v>
      </c>
      <c r="AK57" s="2" t="s">
        <v>121</v>
      </c>
    </row>
    <row r="58" spans="1:37" ht="15" customHeight="1">
      <c r="A58" s="19" t="s">
        <v>402</v>
      </c>
      <c r="B58" s="17">
        <v>0.75672584187408487</v>
      </c>
      <c r="C58" s="17">
        <v>0.68704258366974869</v>
      </c>
      <c r="D58" s="17">
        <v>0.18046992725987387</v>
      </c>
      <c r="E58" s="17">
        <v>0.45511326850719519</v>
      </c>
      <c r="F58" s="17">
        <v>0.11804365962180201</v>
      </c>
      <c r="G58" s="17">
        <v>3.3151999999999999</v>
      </c>
      <c r="H58" s="17">
        <v>0.36825057396088245</v>
      </c>
      <c r="I58" s="4">
        <v>254691</v>
      </c>
      <c r="J58" s="4">
        <v>553959</v>
      </c>
      <c r="K58" s="4">
        <v>806295</v>
      </c>
      <c r="L58" s="4">
        <v>2157600000000</v>
      </c>
      <c r="M58" s="4">
        <v>500000000000</v>
      </c>
      <c r="N58" s="4">
        <v>458976</v>
      </c>
      <c r="O58" s="1" t="s">
        <v>485</v>
      </c>
      <c r="P58" s="4">
        <v>794537438378</v>
      </c>
      <c r="Q58" s="4">
        <v>15722</v>
      </c>
      <c r="R58" s="4">
        <v>131961</v>
      </c>
      <c r="S58" s="4">
        <v>5063</v>
      </c>
      <c r="T58" s="4">
        <v>0</v>
      </c>
      <c r="U58" s="4">
        <v>21897</v>
      </c>
      <c r="V58" s="4">
        <v>145084</v>
      </c>
      <c r="W58" s="16">
        <v>319727</v>
      </c>
      <c r="X58" s="16">
        <v>145512</v>
      </c>
      <c r="Y58" s="4">
        <v>25613</v>
      </c>
      <c r="Z58" s="4">
        <v>113041</v>
      </c>
      <c r="AA58" s="4">
        <v>4171</v>
      </c>
      <c r="AB58" s="4">
        <v>2687</v>
      </c>
      <c r="AC58" s="4">
        <v>0</v>
      </c>
      <c r="AD58" s="4">
        <v>0</v>
      </c>
      <c r="AE58" s="3" t="s">
        <v>22</v>
      </c>
      <c r="AF58" s="3" t="s">
        <v>68</v>
      </c>
      <c r="AG58" s="3" t="s">
        <v>24</v>
      </c>
      <c r="AH58" s="4">
        <v>806295</v>
      </c>
      <c r="AI58" s="4">
        <v>553959</v>
      </c>
      <c r="AJ58" s="4">
        <v>254691</v>
      </c>
      <c r="AK58" s="2" t="s">
        <v>403</v>
      </c>
    </row>
    <row r="59" spans="1:37" ht="15" customHeight="1">
      <c r="A59" s="19" t="s">
        <v>92</v>
      </c>
      <c r="B59" s="17">
        <v>0.73322224953937509</v>
      </c>
      <c r="C59" s="17">
        <v>0.7419517423758939</v>
      </c>
      <c r="D59" s="17">
        <v>0.21013051190932491</v>
      </c>
      <c r="E59" s="17">
        <v>0.41747910462011484</v>
      </c>
      <c r="F59" s="17">
        <v>9.5621731116191516E-2</v>
      </c>
      <c r="G59" s="17">
        <v>1.0161323681489143</v>
      </c>
      <c r="H59" s="17">
        <v>0.13716177075785999</v>
      </c>
      <c r="I59" s="4">
        <v>587236</v>
      </c>
      <c r="J59" s="4">
        <v>3195900</v>
      </c>
      <c r="K59" s="4">
        <v>4307423</v>
      </c>
      <c r="L59" s="5">
        <v>6141240000000</v>
      </c>
      <c r="M59" s="4">
        <v>3046050000000</v>
      </c>
      <c r="N59" s="4">
        <v>2485211</v>
      </c>
      <c r="O59" s="1" t="s">
        <v>486</v>
      </c>
      <c r="P59" s="4">
        <v>842343353049</v>
      </c>
      <c r="Q59" s="4">
        <v>222507</v>
      </c>
      <c r="R59" s="4">
        <v>1280364</v>
      </c>
      <c r="S59" s="4">
        <v>0</v>
      </c>
      <c r="T59" s="4">
        <v>0</v>
      </c>
      <c r="U59" s="4">
        <v>131106</v>
      </c>
      <c r="V59" s="4">
        <v>534086</v>
      </c>
      <c r="W59" s="16">
        <v>2168063</v>
      </c>
      <c r="X59" s="16">
        <v>905121</v>
      </c>
      <c r="Y59" s="4">
        <v>814806</v>
      </c>
      <c r="Z59" s="4">
        <v>0</v>
      </c>
      <c r="AA59" s="4">
        <v>0</v>
      </c>
      <c r="AB59" s="4">
        <v>90315</v>
      </c>
      <c r="AC59" s="4">
        <v>0</v>
      </c>
      <c r="AD59" s="4">
        <v>0</v>
      </c>
      <c r="AE59" s="1" t="s">
        <v>22</v>
      </c>
      <c r="AF59" s="1" t="s">
        <v>27</v>
      </c>
      <c r="AG59" s="1" t="s">
        <v>24</v>
      </c>
      <c r="AH59" s="5">
        <v>4307423</v>
      </c>
      <c r="AI59" s="5">
        <v>3195900</v>
      </c>
      <c r="AJ59" s="5">
        <v>587236</v>
      </c>
      <c r="AK59" s="1" t="s">
        <v>93</v>
      </c>
    </row>
    <row r="60" spans="1:37" ht="15" customHeight="1">
      <c r="A60" s="19" t="s">
        <v>457</v>
      </c>
      <c r="B60" s="17">
        <v>0.70523761524311535</v>
      </c>
      <c r="C60" s="17">
        <v>0.75391131731203143</v>
      </c>
      <c r="D60" s="17">
        <v>0.23217756386408619</v>
      </c>
      <c r="E60" s="17">
        <v>0.42598127458031104</v>
      </c>
      <c r="F60" s="17">
        <v>0.15121833201046533</v>
      </c>
      <c r="G60" s="17">
        <v>1.6382038157282457</v>
      </c>
      <c r="H60" s="17">
        <v>0.10996685957306641</v>
      </c>
      <c r="I60" s="4">
        <v>3429329.333333333</v>
      </c>
      <c r="J60" s="4">
        <v>14382777.333333332</v>
      </c>
      <c r="K60" s="4">
        <v>19077545.333333336</v>
      </c>
      <c r="L60" s="4">
        <v>22678000000000</v>
      </c>
      <c r="M60" s="4">
        <v>8596000000000</v>
      </c>
      <c r="N60" s="4">
        <v>11187617</v>
      </c>
      <c r="O60" s="1" t="s">
        <v>486</v>
      </c>
      <c r="P60" s="4">
        <v>2493828441398</v>
      </c>
      <c r="Q60" s="4">
        <v>704981</v>
      </c>
      <c r="R60" s="4">
        <v>4956122</v>
      </c>
      <c r="S60" s="4">
        <v>514727</v>
      </c>
      <c r="T60" s="4">
        <v>167662</v>
      </c>
      <c r="U60" s="4">
        <v>0</v>
      </c>
      <c r="V60" s="4">
        <v>4054566</v>
      </c>
      <c r="W60" s="16">
        <v>10398058</v>
      </c>
      <c r="X60" s="16">
        <v>4429378</v>
      </c>
      <c r="Y60" s="4">
        <v>915443</v>
      </c>
      <c r="Z60" s="4">
        <v>1063082</v>
      </c>
      <c r="AA60" s="4">
        <v>383432</v>
      </c>
      <c r="AB60" s="4">
        <v>2067421</v>
      </c>
      <c r="AC60" s="4">
        <v>0</v>
      </c>
      <c r="AD60" s="4">
        <v>0</v>
      </c>
      <c r="AE60" s="3" t="s">
        <v>22</v>
      </c>
      <c r="AF60" s="3" t="s">
        <v>33</v>
      </c>
      <c r="AG60" s="3" t="s">
        <v>34</v>
      </c>
      <c r="AH60" s="4">
        <v>14308159</v>
      </c>
      <c r="AI60" s="4">
        <v>10787083</v>
      </c>
      <c r="AJ60" s="4">
        <v>2571997</v>
      </c>
      <c r="AK60" s="2" t="s">
        <v>458</v>
      </c>
    </row>
    <row r="61" spans="1:37" ht="15" customHeight="1">
      <c r="A61" s="19" t="s">
        <v>286</v>
      </c>
      <c r="B61" s="17">
        <v>0.70054071931581685</v>
      </c>
      <c r="C61" s="17">
        <v>0.4600434184626811</v>
      </c>
      <c r="D61" s="17">
        <v>0.52596190683084854</v>
      </c>
      <c r="E61" s="17">
        <v>0.59279082174954201</v>
      </c>
      <c r="F61" s="17">
        <v>8.8475060022539076E-2</v>
      </c>
      <c r="G61" s="17">
        <v>1.2707890015437895</v>
      </c>
      <c r="H61" s="17">
        <v>3.8992944209356166E-2</v>
      </c>
      <c r="I61" s="4">
        <v>963033.33333333337</v>
      </c>
      <c r="J61" s="4">
        <v>1253668</v>
      </c>
      <c r="K61" s="4">
        <v>2725108</v>
      </c>
      <c r="L61" s="4">
        <v>10884800000000</v>
      </c>
      <c r="M61" s="4">
        <v>4793400000000</v>
      </c>
      <c r="N61" s="4">
        <v>1602495</v>
      </c>
      <c r="O61" s="1" t="s">
        <v>486</v>
      </c>
      <c r="P61" s="4">
        <v>424430399130</v>
      </c>
      <c r="Q61" s="4">
        <v>365519</v>
      </c>
      <c r="R61" s="4">
        <v>1459107</v>
      </c>
      <c r="S61" s="4">
        <v>17956</v>
      </c>
      <c r="T61" s="4">
        <v>0</v>
      </c>
      <c r="U61" s="4">
        <v>89001</v>
      </c>
      <c r="V61" s="4">
        <v>486307</v>
      </c>
      <c r="W61" s="16">
        <v>2417890</v>
      </c>
      <c r="X61" s="16">
        <v>1433303</v>
      </c>
      <c r="Y61" s="4">
        <v>74177</v>
      </c>
      <c r="Z61" s="4">
        <v>120169</v>
      </c>
      <c r="AA61" s="4">
        <v>112</v>
      </c>
      <c r="AB61" s="4">
        <v>1238845</v>
      </c>
      <c r="AC61" s="4">
        <v>0</v>
      </c>
      <c r="AD61" s="4">
        <v>0</v>
      </c>
      <c r="AE61" s="3" t="s">
        <v>22</v>
      </c>
      <c r="AF61" s="3" t="s">
        <v>33</v>
      </c>
      <c r="AG61" s="3" t="s">
        <v>34</v>
      </c>
      <c r="AH61" s="4">
        <v>2043831</v>
      </c>
      <c r="AI61" s="4">
        <v>940251</v>
      </c>
      <c r="AJ61" s="4">
        <v>722275</v>
      </c>
      <c r="AK61" s="2" t="s">
        <v>287</v>
      </c>
    </row>
  </sheetData>
  <sortState ref="A2:AK202">
    <sortCondition descending="1"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
  <sheetViews>
    <sheetView rightToLeft="1" workbookViewId="0">
      <pane ySplit="1" topLeftCell="A2" activePane="bottomLeft" state="frozen"/>
      <selection pane="bottomLeft" sqref="A1:XFD1048576"/>
    </sheetView>
  </sheetViews>
  <sheetFormatPr defaultRowHeight="15"/>
  <cols>
    <col min="1" max="1" width="28.42578125" style="19" customWidth="1"/>
    <col min="2" max="4" width="15" style="1" customWidth="1"/>
    <col min="5" max="5" width="13.7109375" style="1" customWidth="1"/>
    <col min="6" max="6" width="21" style="1" customWidth="1"/>
    <col min="7" max="7" width="15" style="1" customWidth="1"/>
    <col min="8" max="8" width="17.5703125" style="1" customWidth="1"/>
    <col min="9" max="11" width="11.140625" style="4" customWidth="1"/>
    <col min="12" max="12" width="16.7109375" style="4" customWidth="1"/>
    <col min="13" max="13" width="16.42578125" style="4" customWidth="1"/>
    <col min="14" max="14" width="14.28515625" style="4" bestFit="1" customWidth="1"/>
    <col min="15" max="15" width="9.85546875" style="1" customWidth="1"/>
    <col min="16" max="16" width="16" style="4" customWidth="1"/>
    <col min="17" max="22" width="12.85546875" style="4" bestFit="1" customWidth="1"/>
    <col min="23" max="23" width="18.5703125" style="4" customWidth="1"/>
    <col min="24" max="24" width="13.5703125" style="4" customWidth="1"/>
    <col min="25" max="30" width="12.85546875" style="4" bestFit="1" customWidth="1"/>
    <col min="31" max="32" width="10.7109375" style="3" bestFit="1" customWidth="1"/>
    <col min="33" max="33" width="6.140625" style="3" customWidth="1"/>
    <col min="34" max="34" width="11.140625" style="4" customWidth="1"/>
    <col min="35" max="35" width="12.7109375" style="4" customWidth="1"/>
    <col min="36" max="36" width="11.140625" style="4" customWidth="1"/>
    <col min="37" max="37" width="5.5703125" style="2" customWidth="1"/>
  </cols>
  <sheetData>
    <row r="1" spans="1:37" s="1" customFormat="1" ht="54.95" customHeight="1">
      <c r="A1" s="18" t="s">
        <v>0</v>
      </c>
      <c r="B1" s="10" t="s">
        <v>505</v>
      </c>
      <c r="C1" s="11" t="s">
        <v>506</v>
      </c>
      <c r="D1" s="9" t="s">
        <v>504</v>
      </c>
      <c r="E1" s="8" t="s">
        <v>503</v>
      </c>
      <c r="F1" s="7" t="s">
        <v>502</v>
      </c>
      <c r="G1" s="12" t="s">
        <v>507</v>
      </c>
      <c r="H1" s="13" t="s">
        <v>508</v>
      </c>
      <c r="I1" s="6" t="s">
        <v>501</v>
      </c>
      <c r="J1" s="6" t="s">
        <v>500</v>
      </c>
      <c r="K1" s="6" t="s">
        <v>499</v>
      </c>
      <c r="L1" s="6" t="s">
        <v>4</v>
      </c>
      <c r="M1" s="4" t="s">
        <v>496</v>
      </c>
      <c r="N1" s="4" t="s">
        <v>495</v>
      </c>
      <c r="O1" s="1" t="s">
        <v>1</v>
      </c>
      <c r="P1" s="4" t="s">
        <v>497</v>
      </c>
      <c r="Q1" s="6" t="s">
        <v>8</v>
      </c>
      <c r="R1" s="4" t="s">
        <v>9</v>
      </c>
      <c r="S1" s="4" t="s">
        <v>10</v>
      </c>
      <c r="T1" s="4" t="s">
        <v>12</v>
      </c>
      <c r="U1" s="4" t="s">
        <v>13</v>
      </c>
      <c r="V1" s="6" t="s">
        <v>11</v>
      </c>
      <c r="W1" s="14" t="s">
        <v>509</v>
      </c>
      <c r="X1" s="15" t="s">
        <v>510</v>
      </c>
      <c r="Y1" s="4" t="s">
        <v>14</v>
      </c>
      <c r="Z1" s="4" t="s">
        <v>15</v>
      </c>
      <c r="AA1" s="4" t="s">
        <v>16</v>
      </c>
      <c r="AB1" s="4" t="s">
        <v>17</v>
      </c>
      <c r="AC1" s="4" t="s">
        <v>18</v>
      </c>
      <c r="AD1" s="4" t="s">
        <v>19</v>
      </c>
      <c r="AE1" s="3" t="s">
        <v>1</v>
      </c>
      <c r="AF1" s="3" t="s">
        <v>2</v>
      </c>
      <c r="AG1" s="3" t="s">
        <v>3</v>
      </c>
      <c r="AH1" s="4" t="s">
        <v>5</v>
      </c>
      <c r="AI1" s="4" t="s">
        <v>6</v>
      </c>
      <c r="AJ1" s="4" t="s">
        <v>7</v>
      </c>
      <c r="AK1" s="2" t="s">
        <v>498</v>
      </c>
    </row>
    <row r="2" spans="1:37" ht="15" customHeight="1">
      <c r="A2" s="19" t="s">
        <v>122</v>
      </c>
      <c r="B2" s="17">
        <v>0.32533067661670712</v>
      </c>
      <c r="C2" s="17">
        <v>1.313392463563225</v>
      </c>
      <c r="D2" s="17">
        <v>0.40399505816426046</v>
      </c>
      <c r="E2" s="17">
        <v>2.7315771850102092E-2</v>
      </c>
      <c r="F2" s="17">
        <v>5.3450838289767141E-2</v>
      </c>
      <c r="G2" s="17">
        <v>3.2672621706118803</v>
      </c>
      <c r="H2" s="17">
        <v>0.17350693637626818</v>
      </c>
      <c r="I2" s="4">
        <v>37300073</v>
      </c>
      <c r="J2" s="4">
        <v>29833190</v>
      </c>
      <c r="K2" s="4">
        <v>73845433</v>
      </c>
      <c r="L2" s="4">
        <v>114652800000000</v>
      </c>
      <c r="M2" s="4">
        <v>26868000000000</v>
      </c>
      <c r="N2" s="4">
        <v>31920841</v>
      </c>
      <c r="O2" s="1" t="s">
        <v>485</v>
      </c>
      <c r="P2" s="4">
        <v>19893056074961</v>
      </c>
      <c r="Q2" s="4">
        <v>13097684</v>
      </c>
      <c r="R2" s="4">
        <v>12145356</v>
      </c>
      <c r="S2" s="4">
        <v>5848214</v>
      </c>
      <c r="T2" s="4">
        <v>3437562</v>
      </c>
      <c r="U2" s="4">
        <v>0</v>
      </c>
      <c r="V2" s="4">
        <v>3209507</v>
      </c>
      <c r="W2" s="16">
        <v>37738323</v>
      </c>
      <c r="X2" s="16">
        <v>2017145</v>
      </c>
      <c r="Y2" s="4">
        <v>0</v>
      </c>
      <c r="Z2" s="4">
        <v>1877175</v>
      </c>
      <c r="AA2" s="4">
        <v>139970</v>
      </c>
      <c r="AB2" s="4">
        <v>0</v>
      </c>
      <c r="AC2" s="4">
        <v>0</v>
      </c>
      <c r="AD2" s="4">
        <v>0</v>
      </c>
      <c r="AE2" s="3" t="s">
        <v>22</v>
      </c>
      <c r="AF2" s="3" t="s">
        <v>124</v>
      </c>
      <c r="AG2" s="3" t="s">
        <v>24</v>
      </c>
      <c r="AH2" s="4">
        <v>73845433</v>
      </c>
      <c r="AI2" s="4">
        <v>29833190</v>
      </c>
      <c r="AJ2" s="4">
        <v>37300073</v>
      </c>
      <c r="AK2" s="2" t="s">
        <v>123</v>
      </c>
    </row>
    <row r="3" spans="1:37" ht="15" customHeight="1">
      <c r="A3" s="19" t="s">
        <v>308</v>
      </c>
      <c r="B3" s="17">
        <v>0.2794993695812622</v>
      </c>
      <c r="C3" s="17">
        <v>2.0204264888716339</v>
      </c>
      <c r="D3" s="17">
        <v>0.52516703114329655</v>
      </c>
      <c r="E3" s="17">
        <v>7.1165082118726991E-2</v>
      </c>
      <c r="F3" s="17">
        <v>0.16696896689229129</v>
      </c>
      <c r="G3" s="17">
        <v>0.84623217922606919</v>
      </c>
      <c r="H3" s="17">
        <v>0.3606725661266586</v>
      </c>
      <c r="I3" s="4">
        <v>9382632</v>
      </c>
      <c r="J3" s="4">
        <v>9609708</v>
      </c>
      <c r="K3" s="4">
        <v>18298384</v>
      </c>
      <c r="L3" s="4">
        <v>33569420976000</v>
      </c>
      <c r="M3" s="4">
        <v>18182664864000</v>
      </c>
      <c r="N3" s="4">
        <v>6058212</v>
      </c>
      <c r="O3" s="1" t="s">
        <v>484</v>
      </c>
      <c r="P3" s="4">
        <v>12107569206800</v>
      </c>
      <c r="Q3" s="4">
        <v>623818</v>
      </c>
      <c r="R3" s="4">
        <v>1783896</v>
      </c>
      <c r="S3" s="4">
        <v>2006311</v>
      </c>
      <c r="T3" s="4">
        <v>751597</v>
      </c>
      <c r="U3" s="4">
        <v>0</v>
      </c>
      <c r="V3" s="4">
        <v>2633468</v>
      </c>
      <c r="W3" s="16">
        <v>7799090</v>
      </c>
      <c r="X3" s="16">
        <v>1302206</v>
      </c>
      <c r="Y3" s="4">
        <v>245952</v>
      </c>
      <c r="Z3" s="4">
        <v>819107</v>
      </c>
      <c r="AA3" s="4">
        <v>237147</v>
      </c>
      <c r="AB3" s="4">
        <v>0</v>
      </c>
      <c r="AC3" s="4">
        <v>0</v>
      </c>
      <c r="AD3" s="4">
        <v>0</v>
      </c>
      <c r="AE3" s="3" t="s">
        <v>71</v>
      </c>
      <c r="AF3" s="3" t="s">
        <v>310</v>
      </c>
      <c r="AG3" s="3" t="s">
        <v>73</v>
      </c>
      <c r="AH3" s="4">
        <v>4574596</v>
      </c>
      <c r="AI3" s="4">
        <v>2402427</v>
      </c>
      <c r="AJ3" s="4">
        <v>2345658</v>
      </c>
      <c r="AK3" s="2" t="s">
        <v>309</v>
      </c>
    </row>
    <row r="4" spans="1:37" ht="15" customHeight="1">
      <c r="A4" s="19" t="s">
        <v>114</v>
      </c>
      <c r="B4" s="17">
        <v>0.26836441086979329</v>
      </c>
      <c r="C4" s="17">
        <v>1.8690277242587543</v>
      </c>
      <c r="D4" s="17">
        <v>0.49946783357805735</v>
      </c>
      <c r="E4" s="17">
        <v>0.27861185775069686</v>
      </c>
      <c r="F4" s="17">
        <v>0.5217558677371158</v>
      </c>
      <c r="G4" s="17">
        <v>0.76382411725516319</v>
      </c>
      <c r="H4" s="17">
        <v>0.18129392010935894</v>
      </c>
      <c r="I4" s="4">
        <v>25577812</v>
      </c>
      <c r="J4" s="4">
        <v>24428728</v>
      </c>
      <c r="K4" s="4">
        <v>48909512</v>
      </c>
      <c r="L4" s="4">
        <v>95310000000000</v>
      </c>
      <c r="M4" s="4">
        <v>54036000000000</v>
      </c>
      <c r="N4" s="4">
        <v>17047417</v>
      </c>
      <c r="O4" s="1" t="s">
        <v>487</v>
      </c>
      <c r="P4" s="4">
        <v>17279123525623</v>
      </c>
      <c r="Q4" s="4">
        <v>2400347</v>
      </c>
      <c r="R4" s="4">
        <v>14060068</v>
      </c>
      <c r="S4" s="4">
        <v>3636162</v>
      </c>
      <c r="T4" s="4">
        <v>557076</v>
      </c>
      <c r="U4" s="4">
        <v>0</v>
      </c>
      <c r="V4" s="4">
        <v>5463485</v>
      </c>
      <c r="W4" s="16">
        <v>26117138</v>
      </c>
      <c r="X4" s="16">
        <v>13626770</v>
      </c>
      <c r="Y4" s="4">
        <v>4165694</v>
      </c>
      <c r="Z4" s="4">
        <v>6249344</v>
      </c>
      <c r="AA4" s="4">
        <v>141383</v>
      </c>
      <c r="AB4" s="4">
        <v>3070349</v>
      </c>
      <c r="AC4" s="4">
        <v>0</v>
      </c>
      <c r="AD4" s="4">
        <v>0</v>
      </c>
      <c r="AE4" s="3" t="s">
        <v>40</v>
      </c>
      <c r="AF4" s="3" t="s">
        <v>72</v>
      </c>
      <c r="AG4" s="3" t="s">
        <v>42</v>
      </c>
      <c r="AH4" s="4">
        <v>24454756</v>
      </c>
      <c r="AI4" s="4">
        <v>12214364</v>
      </c>
      <c r="AJ4" s="4">
        <v>12788906</v>
      </c>
      <c r="AK4" s="2" t="s">
        <v>115</v>
      </c>
    </row>
    <row r="5" spans="1:37" ht="15" customHeight="1">
      <c r="A5" s="19" t="s">
        <v>137</v>
      </c>
      <c r="B5" s="17">
        <v>0.26353691701531862</v>
      </c>
      <c r="C5" s="17">
        <v>1.5646686570950539</v>
      </c>
      <c r="D5" s="17">
        <v>0.43610839825158193</v>
      </c>
      <c r="E5" s="17">
        <v>0.20581930955320779</v>
      </c>
      <c r="F5" s="17">
        <v>0.47627596929042737</v>
      </c>
      <c r="G5" s="17">
        <v>3.1997423510466989</v>
      </c>
      <c r="H5" s="17">
        <v>6.9318536274080397E-2</v>
      </c>
      <c r="I5" s="4">
        <v>16323727</v>
      </c>
      <c r="J5" s="4">
        <v>10651870</v>
      </c>
      <c r="K5" s="4">
        <v>24424822</v>
      </c>
      <c r="L5" s="4">
        <v>61940950000000</v>
      </c>
      <c r="M5" s="4">
        <v>14748750000000</v>
      </c>
      <c r="N5" s="4">
        <v>9523578</v>
      </c>
      <c r="O5" s="1" t="s">
        <v>486</v>
      </c>
      <c r="P5" s="4">
        <v>4293655989426</v>
      </c>
      <c r="Q5" s="4">
        <v>40951</v>
      </c>
      <c r="R5" s="4">
        <v>7984498</v>
      </c>
      <c r="S5" s="4">
        <v>0</v>
      </c>
      <c r="T5" s="4">
        <v>576374</v>
      </c>
      <c r="U5" s="4">
        <v>0</v>
      </c>
      <c r="V5" s="4">
        <v>1953192</v>
      </c>
      <c r="W5" s="16">
        <v>10555015</v>
      </c>
      <c r="X5" s="16">
        <v>5027100</v>
      </c>
      <c r="Y5" s="4">
        <v>3027100</v>
      </c>
      <c r="Z5" s="4">
        <v>0</v>
      </c>
      <c r="AA5" s="4">
        <v>0</v>
      </c>
      <c r="AB5" s="4">
        <v>2000000</v>
      </c>
      <c r="AC5" s="4">
        <v>0</v>
      </c>
      <c r="AD5" s="4">
        <v>0</v>
      </c>
      <c r="AE5" s="3" t="s">
        <v>22</v>
      </c>
      <c r="AF5" s="3" t="s">
        <v>53</v>
      </c>
      <c r="AG5" s="3" t="s">
        <v>24</v>
      </c>
      <c r="AH5" s="4">
        <v>24424822</v>
      </c>
      <c r="AI5" s="4">
        <v>10651870</v>
      </c>
      <c r="AJ5" s="4">
        <v>16323727</v>
      </c>
      <c r="AK5" s="2" t="s">
        <v>138</v>
      </c>
    </row>
    <row r="6" spans="1:37" ht="15" customHeight="1">
      <c r="A6" s="19" t="s">
        <v>431</v>
      </c>
      <c r="B6" s="17">
        <v>0.25151105590062112</v>
      </c>
      <c r="C6" s="17">
        <v>2.0066517964933723</v>
      </c>
      <c r="D6" s="17">
        <v>0.50517595604314824</v>
      </c>
      <c r="E6" s="17">
        <v>8.3051803664296084E-2</v>
      </c>
      <c r="F6" s="17">
        <v>0.18035833580093591</v>
      </c>
      <c r="G6" s="17">
        <v>1.9156102861282145</v>
      </c>
      <c r="H6" s="17">
        <v>0.28460848209018635</v>
      </c>
      <c r="I6" s="4">
        <v>2024664</v>
      </c>
      <c r="J6" s="4">
        <v>2749016</v>
      </c>
      <c r="K6" s="4">
        <v>5441700</v>
      </c>
      <c r="L6" s="4">
        <v>8050000000000</v>
      </c>
      <c r="M6" s="4">
        <v>2761000000000</v>
      </c>
      <c r="N6" s="4">
        <v>1809887</v>
      </c>
      <c r="O6" s="1" t="s">
        <v>484</v>
      </c>
      <c r="P6" s="4">
        <v>2291098280826</v>
      </c>
      <c r="Q6" s="4">
        <v>108833</v>
      </c>
      <c r="R6" s="4">
        <v>1139736</v>
      </c>
      <c r="S6" s="4">
        <v>8793</v>
      </c>
      <c r="T6" s="4">
        <v>170981</v>
      </c>
      <c r="U6" s="4">
        <v>0</v>
      </c>
      <c r="V6" s="4">
        <v>1077463</v>
      </c>
      <c r="W6" s="16">
        <v>2505806</v>
      </c>
      <c r="X6" s="16">
        <v>451943</v>
      </c>
      <c r="Y6" s="4">
        <v>162250</v>
      </c>
      <c r="Z6" s="4">
        <v>172496</v>
      </c>
      <c r="AA6" s="4">
        <v>785</v>
      </c>
      <c r="AB6" s="4">
        <v>116412</v>
      </c>
      <c r="AC6" s="4">
        <v>0</v>
      </c>
      <c r="AD6" s="4">
        <v>0</v>
      </c>
      <c r="AE6" s="3" t="s">
        <v>71</v>
      </c>
      <c r="AF6" s="3" t="s">
        <v>72</v>
      </c>
      <c r="AG6" s="3" t="s">
        <v>73</v>
      </c>
      <c r="AH6" s="4">
        <v>1360425</v>
      </c>
      <c r="AI6" s="4">
        <v>687254</v>
      </c>
      <c r="AJ6" s="4">
        <v>506166</v>
      </c>
      <c r="AK6" s="2" t="s">
        <v>432</v>
      </c>
    </row>
    <row r="7" spans="1:37" ht="15" customHeight="1">
      <c r="A7" s="19" t="s">
        <v>118</v>
      </c>
      <c r="B7" s="17">
        <v>0.24524378908880978</v>
      </c>
      <c r="C7" s="17">
        <v>1.8671306402808774</v>
      </c>
      <c r="D7" s="17">
        <v>0.32821308137739008</v>
      </c>
      <c r="E7" s="17">
        <v>0.32794017711770024</v>
      </c>
      <c r="F7" s="17">
        <v>0.35468115980974391</v>
      </c>
      <c r="G7" s="17">
        <v>3.543983910458202</v>
      </c>
      <c r="H7" s="17">
        <v>8.6089481288184361E-2</v>
      </c>
      <c r="I7" s="4">
        <v>25488187</v>
      </c>
      <c r="J7" s="4">
        <v>9722364</v>
      </c>
      <c r="K7" s="4">
        <v>29622110</v>
      </c>
      <c r="L7" s="4">
        <v>103930000000000</v>
      </c>
      <c r="M7" s="4">
        <v>22872000000000</v>
      </c>
      <c r="N7" s="4">
        <v>10331622</v>
      </c>
      <c r="O7" s="1" t="s">
        <v>486</v>
      </c>
      <c r="P7" s="4">
        <v>8947279790281</v>
      </c>
      <c r="Q7" s="4">
        <v>7059726</v>
      </c>
      <c r="R7" s="4">
        <v>15221995</v>
      </c>
      <c r="S7" s="4">
        <v>0</v>
      </c>
      <c r="T7" s="4">
        <v>0</v>
      </c>
      <c r="U7" s="4">
        <v>1187981</v>
      </c>
      <c r="V7" s="4">
        <v>3919066</v>
      </c>
      <c r="W7" s="16">
        <v>27388768</v>
      </c>
      <c r="X7" s="16">
        <v>9714280</v>
      </c>
      <c r="Y7" s="4">
        <v>8403783</v>
      </c>
      <c r="Z7" s="4">
        <v>0</v>
      </c>
      <c r="AA7" s="4">
        <v>0</v>
      </c>
      <c r="AB7" s="4">
        <v>885140</v>
      </c>
      <c r="AC7" s="4">
        <v>425357</v>
      </c>
      <c r="AD7" s="4">
        <v>0</v>
      </c>
      <c r="AE7" s="3" t="s">
        <v>22</v>
      </c>
      <c r="AF7" s="3" t="s">
        <v>53</v>
      </c>
      <c r="AG7" s="3" t="s">
        <v>24</v>
      </c>
      <c r="AH7" s="4">
        <v>29622110</v>
      </c>
      <c r="AI7" s="4">
        <v>9722364</v>
      </c>
      <c r="AJ7" s="4">
        <v>25488187</v>
      </c>
      <c r="AK7" s="2" t="s">
        <v>119</v>
      </c>
    </row>
    <row r="8" spans="1:37" ht="15" customHeight="1">
      <c r="A8" s="19" t="s">
        <v>465</v>
      </c>
      <c r="B8" s="17">
        <v>0.24232211698653361</v>
      </c>
      <c r="C8" s="17">
        <v>1.3487141962945413</v>
      </c>
      <c r="D8" s="17">
        <v>0.59214892452641399</v>
      </c>
      <c r="E8" s="17">
        <v>0.27404454223044128</v>
      </c>
      <c r="F8" s="17">
        <v>0.53517770333031711</v>
      </c>
      <c r="G8" s="17">
        <v>3.9457511380880121</v>
      </c>
      <c r="H8" s="17">
        <v>0.28083120996514194</v>
      </c>
      <c r="I8" s="4">
        <v>9951333.3333333321</v>
      </c>
      <c r="J8" s="4">
        <v>16285238.666666668</v>
      </c>
      <c r="K8" s="4">
        <v>27501930.666666664</v>
      </c>
      <c r="L8" s="4">
        <v>41066550000000</v>
      </c>
      <c r="M8" s="4">
        <v>8303400000000</v>
      </c>
      <c r="N8" s="4">
        <v>11709356</v>
      </c>
      <c r="O8" s="1" t="s">
        <v>486</v>
      </c>
      <c r="P8" s="4">
        <v>11532768925594</v>
      </c>
      <c r="Q8" s="4">
        <v>2405877</v>
      </c>
      <c r="R8" s="4">
        <v>973129</v>
      </c>
      <c r="S8" s="4">
        <v>2427899</v>
      </c>
      <c r="T8" s="4">
        <v>2479586</v>
      </c>
      <c r="U8" s="4">
        <v>0</v>
      </c>
      <c r="V8" s="4">
        <v>5796222</v>
      </c>
      <c r="W8" s="16">
        <v>14082713</v>
      </c>
      <c r="X8" s="16">
        <v>7536754</v>
      </c>
      <c r="Y8" s="4">
        <v>4500159</v>
      </c>
      <c r="Z8" s="4">
        <v>1557656</v>
      </c>
      <c r="AA8" s="4">
        <v>1478939</v>
      </c>
      <c r="AB8" s="4">
        <v>0</v>
      </c>
      <c r="AC8" s="4">
        <v>0</v>
      </c>
      <c r="AD8" s="4">
        <v>0</v>
      </c>
      <c r="AE8" s="3" t="s">
        <v>22</v>
      </c>
      <c r="AF8" s="3" t="s">
        <v>33</v>
      </c>
      <c r="AG8" s="3" t="s">
        <v>34</v>
      </c>
      <c r="AH8" s="4">
        <v>20626448</v>
      </c>
      <c r="AI8" s="4">
        <v>12213929</v>
      </c>
      <c r="AJ8" s="4">
        <v>7463500</v>
      </c>
      <c r="AK8" s="2" t="s">
        <v>466</v>
      </c>
    </row>
    <row r="9" spans="1:37" ht="15" customHeight="1">
      <c r="A9" s="19" t="s">
        <v>94</v>
      </c>
      <c r="B9" s="17">
        <v>0.22461795346473556</v>
      </c>
      <c r="C9" s="17">
        <v>1.5151707602543962</v>
      </c>
      <c r="D9" s="17">
        <v>0.68284852177053401</v>
      </c>
      <c r="E9" s="17">
        <v>0.24704706387632117</v>
      </c>
      <c r="F9" s="17">
        <v>0.43363255207663187</v>
      </c>
      <c r="G9" s="17">
        <v>4.2324786324786325</v>
      </c>
      <c r="H9" s="17">
        <v>0.27049138071456513</v>
      </c>
      <c r="I9" s="4">
        <v>2227680</v>
      </c>
      <c r="J9" s="4">
        <v>6474136</v>
      </c>
      <c r="K9" s="4">
        <v>9481072</v>
      </c>
      <c r="L9" s="4">
        <v>9917640000000</v>
      </c>
      <c r="M9" s="4">
        <v>1895400000000</v>
      </c>
      <c r="N9" s="4">
        <v>3769554</v>
      </c>
      <c r="O9" s="1" t="s">
        <v>484</v>
      </c>
      <c r="P9" s="4">
        <v>2682636137030</v>
      </c>
      <c r="Q9" s="4">
        <v>499812</v>
      </c>
      <c r="R9" s="4">
        <v>2191406</v>
      </c>
      <c r="S9" s="4">
        <v>0</v>
      </c>
      <c r="T9" s="4">
        <v>1190284</v>
      </c>
      <c r="U9" s="4">
        <v>0</v>
      </c>
      <c r="V9" s="4">
        <v>1520009</v>
      </c>
      <c r="W9" s="16">
        <v>5401511</v>
      </c>
      <c r="X9" s="16">
        <v>2342271</v>
      </c>
      <c r="Y9" s="4">
        <v>1084310</v>
      </c>
      <c r="Z9" s="4">
        <v>0</v>
      </c>
      <c r="AA9" s="4">
        <v>92649</v>
      </c>
      <c r="AB9" s="4">
        <v>1123312</v>
      </c>
      <c r="AC9" s="4">
        <v>0</v>
      </c>
      <c r="AD9" s="4">
        <v>42000</v>
      </c>
      <c r="AE9" s="3" t="s">
        <v>71</v>
      </c>
      <c r="AF9" s="3" t="s">
        <v>81</v>
      </c>
      <c r="AG9" s="3" t="s">
        <v>73</v>
      </c>
      <c r="AH9" s="4">
        <v>2370268</v>
      </c>
      <c r="AI9" s="4">
        <v>1618534</v>
      </c>
      <c r="AJ9" s="4">
        <v>556920</v>
      </c>
      <c r="AK9" s="2" t="s">
        <v>95</v>
      </c>
    </row>
    <row r="10" spans="1:37" ht="15" customHeight="1">
      <c r="A10" s="19" t="s">
        <v>112</v>
      </c>
      <c r="B10" s="17">
        <v>0.22278102017461726</v>
      </c>
      <c r="C10" s="17">
        <v>1.1945616106893717</v>
      </c>
      <c r="D10" s="17">
        <v>0.68315160129624919</v>
      </c>
      <c r="E10" s="17">
        <v>0.15071479782811228</v>
      </c>
      <c r="F10" s="17">
        <v>0.17837800768131284</v>
      </c>
      <c r="G10" s="17">
        <v>0.73554166666666665</v>
      </c>
      <c r="H10" s="17">
        <v>0.19011657764161846</v>
      </c>
      <c r="I10" s="4">
        <v>55676987</v>
      </c>
      <c r="J10" s="4">
        <v>65422382</v>
      </c>
      <c r="K10" s="4">
        <v>95765540</v>
      </c>
      <c r="L10" s="4">
        <v>249918000000000</v>
      </c>
      <c r="M10" s="4">
        <v>144000000000000</v>
      </c>
      <c r="N10" s="4">
        <v>43637663</v>
      </c>
      <c r="O10" s="1" t="s">
        <v>486</v>
      </c>
      <c r="P10" s="4">
        <v>47513554851038</v>
      </c>
      <c r="Q10" s="4">
        <v>10535502</v>
      </c>
      <c r="R10" s="4">
        <v>61636024</v>
      </c>
      <c r="S10" s="4">
        <v>0</v>
      </c>
      <c r="T10" s="4">
        <v>0</v>
      </c>
      <c r="U10" s="4">
        <v>2224971</v>
      </c>
      <c r="V10" s="4">
        <v>6517536</v>
      </c>
      <c r="W10" s="16">
        <v>80914033</v>
      </c>
      <c r="X10" s="16">
        <v>14433284</v>
      </c>
      <c r="Y10" s="4">
        <v>11080071</v>
      </c>
      <c r="Z10" s="4">
        <v>0</v>
      </c>
      <c r="AA10" s="4">
        <v>3353213</v>
      </c>
      <c r="AB10" s="4">
        <v>0</v>
      </c>
      <c r="AC10" s="4">
        <v>0</v>
      </c>
      <c r="AD10" s="4">
        <v>0</v>
      </c>
      <c r="AE10" s="3" t="s">
        <v>22</v>
      </c>
      <c r="AF10" s="3" t="s">
        <v>53</v>
      </c>
      <c r="AG10" s="3" t="s">
        <v>24</v>
      </c>
      <c r="AH10" s="4">
        <v>95765540</v>
      </c>
      <c r="AI10" s="4">
        <v>65422382</v>
      </c>
      <c r="AJ10" s="4">
        <v>55676987</v>
      </c>
      <c r="AK10" s="2" t="s">
        <v>113</v>
      </c>
    </row>
    <row r="11" spans="1:37" ht="15" customHeight="1">
      <c r="A11" s="19" t="s">
        <v>128</v>
      </c>
      <c r="B11" s="17">
        <v>0.21412086281431053</v>
      </c>
      <c r="C11" s="17">
        <v>1.0255807851278178</v>
      </c>
      <c r="D11" s="17">
        <v>0.73950057954668313</v>
      </c>
      <c r="E11" s="17">
        <v>0.24055203458062055</v>
      </c>
      <c r="F11" s="17">
        <v>0.8437855996591892</v>
      </c>
      <c r="G11" s="17">
        <v>1.8267602104735656</v>
      </c>
      <c r="H11" s="17">
        <v>0.3449233580684759</v>
      </c>
      <c r="I11" s="4">
        <v>12174754.666666666</v>
      </c>
      <c r="J11" s="4">
        <v>35924456</v>
      </c>
      <c r="K11" s="4">
        <v>48579348</v>
      </c>
      <c r="L11" s="4">
        <v>56859264000000</v>
      </c>
      <c r="M11" s="4">
        <v>20114640000000</v>
      </c>
      <c r="N11" s="4">
        <v>23982923</v>
      </c>
      <c r="O11" s="1" t="s">
        <v>486</v>
      </c>
      <c r="P11" s="4">
        <v>19612088276182</v>
      </c>
      <c r="Q11" s="4">
        <v>533719</v>
      </c>
      <c r="R11" s="4">
        <v>3230616</v>
      </c>
      <c r="S11" s="4">
        <v>1372542</v>
      </c>
      <c r="T11" s="4">
        <v>1592017</v>
      </c>
      <c r="U11" s="4">
        <v>0</v>
      </c>
      <c r="V11" s="4">
        <v>7120431</v>
      </c>
      <c r="W11" s="16">
        <v>13849325</v>
      </c>
      <c r="X11" s="16">
        <v>11685861</v>
      </c>
      <c r="Y11" s="4">
        <v>7927402</v>
      </c>
      <c r="Z11" s="4">
        <v>1922096</v>
      </c>
      <c r="AA11" s="4">
        <v>1836363</v>
      </c>
      <c r="AB11" s="4">
        <v>0</v>
      </c>
      <c r="AC11" s="4">
        <v>0</v>
      </c>
      <c r="AD11" s="4">
        <v>0</v>
      </c>
      <c r="AE11" s="3" t="s">
        <v>22</v>
      </c>
      <c r="AF11" s="3" t="s">
        <v>33</v>
      </c>
      <c r="AG11" s="3" t="s">
        <v>34</v>
      </c>
      <c r="AH11" s="4">
        <v>36434511</v>
      </c>
      <c r="AI11" s="4">
        <v>26943342</v>
      </c>
      <c r="AJ11" s="4">
        <v>9131066</v>
      </c>
      <c r="AK11" s="2" t="s">
        <v>129</v>
      </c>
    </row>
  </sheetData>
  <sortState ref="A2:AK202">
    <sortCondition descending="1" ref="B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
  <sheetViews>
    <sheetView rightToLeft="1" workbookViewId="0">
      <pane ySplit="1" topLeftCell="A2" activePane="bottomLeft" state="frozen"/>
      <selection pane="bottomLeft" sqref="A1:XFD1048576"/>
    </sheetView>
  </sheetViews>
  <sheetFormatPr defaultRowHeight="15"/>
  <cols>
    <col min="1" max="1" width="28.42578125" style="19" customWidth="1"/>
    <col min="2" max="5" width="15" style="1" customWidth="1"/>
    <col min="6" max="6" width="13.7109375" style="1" customWidth="1"/>
    <col min="7" max="7" width="21" style="1" customWidth="1"/>
    <col min="8" max="8" width="17.5703125" style="1" customWidth="1"/>
    <col min="9" max="11" width="11.140625" style="4" customWidth="1"/>
    <col min="12" max="12" width="16.7109375" style="4" customWidth="1"/>
    <col min="13" max="13" width="16.42578125" style="4" customWidth="1"/>
    <col min="14" max="14" width="14.28515625" style="4" bestFit="1" customWidth="1"/>
    <col min="15" max="15" width="9.85546875" style="1" customWidth="1"/>
    <col min="16" max="16" width="16" style="4" customWidth="1"/>
    <col min="17" max="22" width="12.85546875" style="4" bestFit="1" customWidth="1"/>
    <col min="23" max="23" width="18.5703125" style="4" customWidth="1"/>
    <col min="24" max="24" width="13.5703125" style="4" customWidth="1"/>
    <col min="25" max="30" width="12.85546875" style="4" bestFit="1" customWidth="1"/>
    <col min="31" max="32" width="10.7109375" style="3" bestFit="1" customWidth="1"/>
    <col min="33" max="33" width="6.140625" style="3" customWidth="1"/>
    <col min="34" max="34" width="11.140625" style="4" customWidth="1"/>
    <col min="35" max="35" width="12.7109375" style="4" customWidth="1"/>
    <col min="36" max="36" width="11.140625" style="4" customWidth="1"/>
    <col min="37" max="37" width="5.5703125" style="2" customWidth="1"/>
  </cols>
  <sheetData>
    <row r="1" spans="1:37" s="1" customFormat="1" ht="54.95" customHeight="1">
      <c r="A1" s="18" t="s">
        <v>0</v>
      </c>
      <c r="B1" s="12" t="s">
        <v>507</v>
      </c>
      <c r="C1" s="10" t="s">
        <v>505</v>
      </c>
      <c r="D1" s="11" t="s">
        <v>506</v>
      </c>
      <c r="E1" s="9" t="s">
        <v>504</v>
      </c>
      <c r="F1" s="8" t="s">
        <v>503</v>
      </c>
      <c r="G1" s="7" t="s">
        <v>502</v>
      </c>
      <c r="H1" s="13" t="s">
        <v>508</v>
      </c>
      <c r="I1" s="6" t="s">
        <v>501</v>
      </c>
      <c r="J1" s="6" t="s">
        <v>500</v>
      </c>
      <c r="K1" s="6" t="s">
        <v>499</v>
      </c>
      <c r="L1" s="6" t="s">
        <v>4</v>
      </c>
      <c r="M1" s="4" t="s">
        <v>496</v>
      </c>
      <c r="N1" s="4" t="s">
        <v>495</v>
      </c>
      <c r="O1" s="1" t="s">
        <v>1</v>
      </c>
      <c r="P1" s="4" t="s">
        <v>497</v>
      </c>
      <c r="Q1" s="6" t="s">
        <v>8</v>
      </c>
      <c r="R1" s="4" t="s">
        <v>9</v>
      </c>
      <c r="S1" s="4" t="s">
        <v>10</v>
      </c>
      <c r="T1" s="4" t="s">
        <v>12</v>
      </c>
      <c r="U1" s="4" t="s">
        <v>13</v>
      </c>
      <c r="V1" s="6" t="s">
        <v>11</v>
      </c>
      <c r="W1" s="14" t="s">
        <v>509</v>
      </c>
      <c r="X1" s="15" t="s">
        <v>510</v>
      </c>
      <c r="Y1" s="4" t="s">
        <v>14</v>
      </c>
      <c r="Z1" s="4" t="s">
        <v>15</v>
      </c>
      <c r="AA1" s="4" t="s">
        <v>16</v>
      </c>
      <c r="AB1" s="4" t="s">
        <v>17</v>
      </c>
      <c r="AC1" s="4" t="s">
        <v>18</v>
      </c>
      <c r="AD1" s="4" t="s">
        <v>19</v>
      </c>
      <c r="AE1" s="3" t="s">
        <v>1</v>
      </c>
      <c r="AF1" s="3" t="s">
        <v>2</v>
      </c>
      <c r="AG1" s="3" t="s">
        <v>3</v>
      </c>
      <c r="AH1" s="4" t="s">
        <v>5</v>
      </c>
      <c r="AI1" s="4" t="s">
        <v>6</v>
      </c>
      <c r="AJ1" s="4" t="s">
        <v>7</v>
      </c>
      <c r="AK1" s="2" t="s">
        <v>498</v>
      </c>
    </row>
    <row r="2" spans="1:37" ht="15" customHeight="1">
      <c r="A2" s="19" t="s">
        <v>112</v>
      </c>
      <c r="B2" s="17">
        <v>0.73554166666666665</v>
      </c>
      <c r="C2" s="17">
        <v>0.22278102017461726</v>
      </c>
      <c r="D2" s="17">
        <v>1.1945616106893717</v>
      </c>
      <c r="E2" s="17">
        <v>0.68315160129624919</v>
      </c>
      <c r="F2" s="17">
        <v>0.15071479782811228</v>
      </c>
      <c r="G2" s="17">
        <v>0.17837800768131284</v>
      </c>
      <c r="H2" s="17">
        <v>0.19011657764161846</v>
      </c>
      <c r="I2" s="4">
        <v>55676987</v>
      </c>
      <c r="J2" s="4">
        <v>65422382</v>
      </c>
      <c r="K2" s="4">
        <v>95765540</v>
      </c>
      <c r="L2" s="4">
        <v>249918000000000</v>
      </c>
      <c r="M2" s="4">
        <v>144000000000000</v>
      </c>
      <c r="N2" s="4">
        <v>43637663</v>
      </c>
      <c r="O2" s="1" t="s">
        <v>486</v>
      </c>
      <c r="P2" s="4">
        <v>47513554851038</v>
      </c>
      <c r="Q2" s="4">
        <v>10535502</v>
      </c>
      <c r="R2" s="4">
        <v>61636024</v>
      </c>
      <c r="S2" s="4">
        <v>0</v>
      </c>
      <c r="T2" s="4">
        <v>0</v>
      </c>
      <c r="U2" s="4">
        <v>2224971</v>
      </c>
      <c r="V2" s="4">
        <v>6517536</v>
      </c>
      <c r="W2" s="16">
        <v>80914033</v>
      </c>
      <c r="X2" s="16">
        <v>14433284</v>
      </c>
      <c r="Y2" s="4">
        <v>11080071</v>
      </c>
      <c r="Z2" s="4">
        <v>0</v>
      </c>
      <c r="AA2" s="4">
        <v>3353213</v>
      </c>
      <c r="AB2" s="4">
        <v>0</v>
      </c>
      <c r="AC2" s="4">
        <v>0</v>
      </c>
      <c r="AD2" s="4">
        <v>0</v>
      </c>
      <c r="AE2" s="3" t="s">
        <v>22</v>
      </c>
      <c r="AF2" s="3" t="s">
        <v>53</v>
      </c>
      <c r="AG2" s="3" t="s">
        <v>24</v>
      </c>
      <c r="AH2" s="4">
        <v>95765540</v>
      </c>
      <c r="AI2" s="4">
        <v>65422382</v>
      </c>
      <c r="AJ2" s="4">
        <v>55676987</v>
      </c>
      <c r="AK2" s="2" t="s">
        <v>113</v>
      </c>
    </row>
    <row r="3" spans="1:37" ht="15" customHeight="1">
      <c r="A3" s="19" t="s">
        <v>114</v>
      </c>
      <c r="B3" s="17">
        <v>0.76382411725516319</v>
      </c>
      <c r="C3" s="17">
        <v>0.26836441086979329</v>
      </c>
      <c r="D3" s="17">
        <v>1.8690277242587543</v>
      </c>
      <c r="E3" s="17">
        <v>0.49946783357805735</v>
      </c>
      <c r="F3" s="17">
        <v>0.27861185775069686</v>
      </c>
      <c r="G3" s="17">
        <v>0.5217558677371158</v>
      </c>
      <c r="H3" s="17">
        <v>0.18129392010935894</v>
      </c>
      <c r="I3" s="4">
        <v>25577812</v>
      </c>
      <c r="J3" s="4">
        <v>24428728</v>
      </c>
      <c r="K3" s="4">
        <v>48909512</v>
      </c>
      <c r="L3" s="4">
        <v>95310000000000</v>
      </c>
      <c r="M3" s="4">
        <v>54036000000000</v>
      </c>
      <c r="N3" s="4">
        <v>17047417</v>
      </c>
      <c r="O3" s="1" t="s">
        <v>487</v>
      </c>
      <c r="P3" s="4">
        <v>17279123525623</v>
      </c>
      <c r="Q3" s="4">
        <v>2400347</v>
      </c>
      <c r="R3" s="4">
        <v>14060068</v>
      </c>
      <c r="S3" s="4">
        <v>3636162</v>
      </c>
      <c r="T3" s="4">
        <v>557076</v>
      </c>
      <c r="U3" s="4">
        <v>0</v>
      </c>
      <c r="V3" s="4">
        <v>5463485</v>
      </c>
      <c r="W3" s="16">
        <v>26117138</v>
      </c>
      <c r="X3" s="16">
        <v>13626770</v>
      </c>
      <c r="Y3" s="4">
        <v>4165694</v>
      </c>
      <c r="Z3" s="4">
        <v>6249344</v>
      </c>
      <c r="AA3" s="4">
        <v>141383</v>
      </c>
      <c r="AB3" s="4">
        <v>3070349</v>
      </c>
      <c r="AC3" s="4">
        <v>0</v>
      </c>
      <c r="AD3" s="4">
        <v>0</v>
      </c>
      <c r="AE3" s="3" t="s">
        <v>40</v>
      </c>
      <c r="AF3" s="3" t="s">
        <v>72</v>
      </c>
      <c r="AG3" s="3" t="s">
        <v>42</v>
      </c>
      <c r="AH3" s="4">
        <v>24454756</v>
      </c>
      <c r="AI3" s="4">
        <v>12214364</v>
      </c>
      <c r="AJ3" s="4">
        <v>12788906</v>
      </c>
      <c r="AK3" s="2" t="s">
        <v>115</v>
      </c>
    </row>
    <row r="4" spans="1:37" ht="15" customHeight="1">
      <c r="A4" s="19" t="s">
        <v>308</v>
      </c>
      <c r="B4" s="17">
        <v>0.84623217922606919</v>
      </c>
      <c r="C4" s="17">
        <v>0.2794993695812622</v>
      </c>
      <c r="D4" s="17">
        <v>2.0204264888716339</v>
      </c>
      <c r="E4" s="17">
        <v>0.52516703114329655</v>
      </c>
      <c r="F4" s="17">
        <v>7.1165082118726991E-2</v>
      </c>
      <c r="G4" s="17">
        <v>0.16696896689229129</v>
      </c>
      <c r="H4" s="17">
        <v>0.3606725661266586</v>
      </c>
      <c r="I4" s="4">
        <v>9382632</v>
      </c>
      <c r="J4" s="4">
        <v>9609708</v>
      </c>
      <c r="K4" s="4">
        <v>18298384</v>
      </c>
      <c r="L4" s="4">
        <v>33569420976000</v>
      </c>
      <c r="M4" s="4">
        <v>18182664864000</v>
      </c>
      <c r="N4" s="4">
        <v>6058212</v>
      </c>
      <c r="O4" s="1" t="s">
        <v>484</v>
      </c>
      <c r="P4" s="4">
        <v>12107569206800</v>
      </c>
      <c r="Q4" s="4">
        <v>623818</v>
      </c>
      <c r="R4" s="4">
        <v>1783896</v>
      </c>
      <c r="S4" s="4">
        <v>2006311</v>
      </c>
      <c r="T4" s="4">
        <v>751597</v>
      </c>
      <c r="U4" s="4">
        <v>0</v>
      </c>
      <c r="V4" s="4">
        <v>2633468</v>
      </c>
      <c r="W4" s="16">
        <v>7799090</v>
      </c>
      <c r="X4" s="16">
        <v>1302206</v>
      </c>
      <c r="Y4" s="4">
        <v>245952</v>
      </c>
      <c r="Z4" s="4">
        <v>819107</v>
      </c>
      <c r="AA4" s="4">
        <v>237147</v>
      </c>
      <c r="AB4" s="4">
        <v>0</v>
      </c>
      <c r="AC4" s="4">
        <v>0</v>
      </c>
      <c r="AD4" s="4">
        <v>0</v>
      </c>
      <c r="AE4" s="3" t="s">
        <v>71</v>
      </c>
      <c r="AF4" s="3" t="s">
        <v>310</v>
      </c>
      <c r="AG4" s="3" t="s">
        <v>73</v>
      </c>
      <c r="AH4" s="4">
        <v>4574596</v>
      </c>
      <c r="AI4" s="4">
        <v>2402427</v>
      </c>
      <c r="AJ4" s="4">
        <v>2345658</v>
      </c>
      <c r="AK4" s="2" t="s">
        <v>309</v>
      </c>
    </row>
    <row r="5" spans="1:37" ht="15" customHeight="1">
      <c r="A5" s="19" t="s">
        <v>128</v>
      </c>
      <c r="B5" s="17">
        <v>1.8267602104735656</v>
      </c>
      <c r="C5" s="17">
        <v>0.21412086281431053</v>
      </c>
      <c r="D5" s="17">
        <v>1.0255807851278178</v>
      </c>
      <c r="E5" s="17">
        <v>0.73950057954668313</v>
      </c>
      <c r="F5" s="17">
        <v>0.24055203458062055</v>
      </c>
      <c r="G5" s="17">
        <v>0.8437855996591892</v>
      </c>
      <c r="H5" s="17">
        <v>0.3449233580684759</v>
      </c>
      <c r="I5" s="4">
        <v>12174754.666666666</v>
      </c>
      <c r="J5" s="4">
        <v>35924456</v>
      </c>
      <c r="K5" s="4">
        <v>48579348</v>
      </c>
      <c r="L5" s="4">
        <v>56859264000000</v>
      </c>
      <c r="M5" s="4">
        <v>20114640000000</v>
      </c>
      <c r="N5" s="4">
        <v>23982923</v>
      </c>
      <c r="O5" s="1" t="s">
        <v>486</v>
      </c>
      <c r="P5" s="4">
        <v>19612088276182</v>
      </c>
      <c r="Q5" s="4">
        <v>533719</v>
      </c>
      <c r="R5" s="4">
        <v>3230616</v>
      </c>
      <c r="S5" s="4">
        <v>1372542</v>
      </c>
      <c r="T5" s="4">
        <v>1592017</v>
      </c>
      <c r="U5" s="4">
        <v>0</v>
      </c>
      <c r="V5" s="4">
        <v>7120431</v>
      </c>
      <c r="W5" s="16">
        <v>13849325</v>
      </c>
      <c r="X5" s="16">
        <v>11685861</v>
      </c>
      <c r="Y5" s="4">
        <v>7927402</v>
      </c>
      <c r="Z5" s="4">
        <v>1922096</v>
      </c>
      <c r="AA5" s="4">
        <v>1836363</v>
      </c>
      <c r="AB5" s="4">
        <v>0</v>
      </c>
      <c r="AC5" s="4">
        <v>0</v>
      </c>
      <c r="AD5" s="4">
        <v>0</v>
      </c>
      <c r="AE5" s="3" t="s">
        <v>22</v>
      </c>
      <c r="AF5" s="3" t="s">
        <v>33</v>
      </c>
      <c r="AG5" s="3" t="s">
        <v>34</v>
      </c>
      <c r="AH5" s="4">
        <v>36434511</v>
      </c>
      <c r="AI5" s="4">
        <v>26943342</v>
      </c>
      <c r="AJ5" s="4">
        <v>9131066</v>
      </c>
      <c r="AK5" s="2" t="s">
        <v>129</v>
      </c>
    </row>
    <row r="6" spans="1:37" ht="15" customHeight="1">
      <c r="A6" s="19" t="s">
        <v>431</v>
      </c>
      <c r="B6" s="17">
        <v>1.9156102861282145</v>
      </c>
      <c r="C6" s="17">
        <v>0.25151105590062112</v>
      </c>
      <c r="D6" s="17">
        <v>2.0066517964933723</v>
      </c>
      <c r="E6" s="17">
        <v>0.50517595604314824</v>
      </c>
      <c r="F6" s="17">
        <v>8.3051803664296084E-2</v>
      </c>
      <c r="G6" s="17">
        <v>0.18035833580093591</v>
      </c>
      <c r="H6" s="17">
        <v>0.28460848209018635</v>
      </c>
      <c r="I6" s="4">
        <v>2024664</v>
      </c>
      <c r="J6" s="4">
        <v>2749016</v>
      </c>
      <c r="K6" s="4">
        <v>5441700</v>
      </c>
      <c r="L6" s="4">
        <v>8050000000000</v>
      </c>
      <c r="M6" s="4">
        <v>2761000000000</v>
      </c>
      <c r="N6" s="4">
        <v>1809887</v>
      </c>
      <c r="O6" s="1" t="s">
        <v>484</v>
      </c>
      <c r="P6" s="4">
        <v>2291098280826</v>
      </c>
      <c r="Q6" s="4">
        <v>108833</v>
      </c>
      <c r="R6" s="4">
        <v>1139736</v>
      </c>
      <c r="S6" s="4">
        <v>8793</v>
      </c>
      <c r="T6" s="4">
        <v>170981</v>
      </c>
      <c r="U6" s="4">
        <v>0</v>
      </c>
      <c r="V6" s="4">
        <v>1077463</v>
      </c>
      <c r="W6" s="16">
        <v>2505806</v>
      </c>
      <c r="X6" s="16">
        <v>451943</v>
      </c>
      <c r="Y6" s="4">
        <v>162250</v>
      </c>
      <c r="Z6" s="4">
        <v>172496</v>
      </c>
      <c r="AA6" s="4">
        <v>785</v>
      </c>
      <c r="AB6" s="4">
        <v>116412</v>
      </c>
      <c r="AC6" s="4">
        <v>0</v>
      </c>
      <c r="AD6" s="4">
        <v>0</v>
      </c>
      <c r="AE6" s="3" t="s">
        <v>71</v>
      </c>
      <c r="AF6" s="3" t="s">
        <v>72</v>
      </c>
      <c r="AG6" s="3" t="s">
        <v>73</v>
      </c>
      <c r="AH6" s="4">
        <v>1360425</v>
      </c>
      <c r="AI6" s="4">
        <v>687254</v>
      </c>
      <c r="AJ6" s="4">
        <v>506166</v>
      </c>
      <c r="AK6" s="2" t="s">
        <v>432</v>
      </c>
    </row>
  </sheetData>
  <sortState ref="A2:AK202">
    <sortCondition ref="B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
  <sheetViews>
    <sheetView rightToLeft="1" workbookViewId="0">
      <pane ySplit="1" topLeftCell="A2" activePane="bottomLeft" state="frozen"/>
      <selection pane="bottomLeft" sqref="A1:XFD1048576"/>
    </sheetView>
  </sheetViews>
  <sheetFormatPr defaultRowHeight="15"/>
  <cols>
    <col min="1" max="1" width="28.42578125" style="19" customWidth="1"/>
    <col min="2" max="2" width="17.5703125" style="1" customWidth="1"/>
    <col min="3" max="6" width="15" style="1" customWidth="1"/>
    <col min="7" max="7" width="13.7109375" style="1" customWidth="1"/>
    <col min="8" max="8" width="21" style="1" customWidth="1"/>
    <col min="9" max="11" width="11.140625" style="4" customWidth="1"/>
    <col min="12" max="12" width="16.7109375" style="4" customWidth="1"/>
    <col min="13" max="13" width="16.42578125" style="4" customWidth="1"/>
    <col min="14" max="14" width="14.28515625" style="4" bestFit="1" customWidth="1"/>
    <col min="15" max="15" width="9.85546875" style="1" customWidth="1"/>
    <col min="16" max="16" width="16" style="4" customWidth="1"/>
    <col min="17" max="22" width="12.85546875" style="4" bestFit="1" customWidth="1"/>
    <col min="23" max="23" width="18.5703125" style="4" customWidth="1"/>
    <col min="24" max="24" width="13.5703125" style="4" customWidth="1"/>
    <col min="25" max="30" width="12.85546875" style="4" bestFit="1" customWidth="1"/>
    <col min="31" max="32" width="10.7109375" style="3" bestFit="1" customWidth="1"/>
    <col min="33" max="33" width="6.140625" style="3" customWidth="1"/>
    <col min="34" max="34" width="11.140625" style="4" customWidth="1"/>
    <col min="35" max="35" width="12.7109375" style="4" customWidth="1"/>
    <col min="36" max="36" width="11.140625" style="4" customWidth="1"/>
    <col min="37" max="37" width="5.5703125" style="2" customWidth="1"/>
  </cols>
  <sheetData>
    <row r="1" spans="1:37" s="1" customFormat="1" ht="54.95" customHeight="1">
      <c r="A1" s="18" t="s">
        <v>0</v>
      </c>
      <c r="B1" s="13" t="s">
        <v>508</v>
      </c>
      <c r="C1" s="12" t="s">
        <v>507</v>
      </c>
      <c r="D1" s="10" t="s">
        <v>505</v>
      </c>
      <c r="E1" s="11" t="s">
        <v>506</v>
      </c>
      <c r="F1" s="9" t="s">
        <v>504</v>
      </c>
      <c r="G1" s="8" t="s">
        <v>503</v>
      </c>
      <c r="H1" s="7" t="s">
        <v>502</v>
      </c>
      <c r="I1" s="6" t="s">
        <v>501</v>
      </c>
      <c r="J1" s="6" t="s">
        <v>500</v>
      </c>
      <c r="K1" s="6" t="s">
        <v>499</v>
      </c>
      <c r="L1" s="6" t="s">
        <v>4</v>
      </c>
      <c r="M1" s="4" t="s">
        <v>496</v>
      </c>
      <c r="N1" s="4" t="s">
        <v>495</v>
      </c>
      <c r="O1" s="1" t="s">
        <v>1</v>
      </c>
      <c r="P1" s="4" t="s">
        <v>497</v>
      </c>
      <c r="Q1" s="6" t="s">
        <v>8</v>
      </c>
      <c r="R1" s="4" t="s">
        <v>9</v>
      </c>
      <c r="S1" s="4" t="s">
        <v>10</v>
      </c>
      <c r="T1" s="4" t="s">
        <v>12</v>
      </c>
      <c r="U1" s="4" t="s">
        <v>13</v>
      </c>
      <c r="V1" s="6" t="s">
        <v>11</v>
      </c>
      <c r="W1" s="14" t="s">
        <v>509</v>
      </c>
      <c r="X1" s="15" t="s">
        <v>510</v>
      </c>
      <c r="Y1" s="4" t="s">
        <v>14</v>
      </c>
      <c r="Z1" s="4" t="s">
        <v>15</v>
      </c>
      <c r="AA1" s="4" t="s">
        <v>16</v>
      </c>
      <c r="AB1" s="4" t="s">
        <v>17</v>
      </c>
      <c r="AC1" s="4" t="s">
        <v>18</v>
      </c>
      <c r="AD1" s="4" t="s">
        <v>19</v>
      </c>
      <c r="AE1" s="3" t="s">
        <v>1</v>
      </c>
      <c r="AF1" s="3" t="s">
        <v>2</v>
      </c>
      <c r="AG1" s="3" t="s">
        <v>3</v>
      </c>
      <c r="AH1" s="4" t="s">
        <v>5</v>
      </c>
      <c r="AI1" s="4" t="s">
        <v>6</v>
      </c>
      <c r="AJ1" s="4" t="s">
        <v>7</v>
      </c>
      <c r="AK1" s="2" t="s">
        <v>498</v>
      </c>
    </row>
    <row r="2" spans="1:37" ht="15" customHeight="1">
      <c r="A2" s="19" t="s">
        <v>308</v>
      </c>
      <c r="B2" s="17">
        <v>0.3606725661266586</v>
      </c>
      <c r="C2" s="17">
        <v>0.84623217922606919</v>
      </c>
      <c r="D2" s="17">
        <v>0.2794993695812622</v>
      </c>
      <c r="E2" s="17">
        <v>2.0204264888716339</v>
      </c>
      <c r="F2" s="17">
        <v>0.52516703114329655</v>
      </c>
      <c r="G2" s="17">
        <v>7.1165082118726991E-2</v>
      </c>
      <c r="H2" s="17">
        <v>0.16696896689229129</v>
      </c>
      <c r="I2" s="4">
        <v>9382632</v>
      </c>
      <c r="J2" s="4">
        <v>9609708</v>
      </c>
      <c r="K2" s="4">
        <v>18298384</v>
      </c>
      <c r="L2" s="4">
        <v>33569420976000</v>
      </c>
      <c r="M2" s="4">
        <v>18182664864000</v>
      </c>
      <c r="N2" s="4">
        <v>6058212</v>
      </c>
      <c r="O2" s="1" t="s">
        <v>484</v>
      </c>
      <c r="P2" s="4">
        <v>12107569206800</v>
      </c>
      <c r="Q2" s="4">
        <v>623818</v>
      </c>
      <c r="R2" s="4">
        <v>1783896</v>
      </c>
      <c r="S2" s="4">
        <v>2006311</v>
      </c>
      <c r="T2" s="4">
        <v>751597</v>
      </c>
      <c r="U2" s="4">
        <v>0</v>
      </c>
      <c r="V2" s="4">
        <v>2633468</v>
      </c>
      <c r="W2" s="16">
        <v>7799090</v>
      </c>
      <c r="X2" s="16">
        <v>1302206</v>
      </c>
      <c r="Y2" s="4">
        <v>245952</v>
      </c>
      <c r="Z2" s="4">
        <v>819107</v>
      </c>
      <c r="AA2" s="4">
        <v>237147</v>
      </c>
      <c r="AB2" s="4">
        <v>0</v>
      </c>
      <c r="AC2" s="4">
        <v>0</v>
      </c>
      <c r="AD2" s="4">
        <v>0</v>
      </c>
      <c r="AE2" s="3" t="s">
        <v>71</v>
      </c>
      <c r="AF2" s="3" t="s">
        <v>310</v>
      </c>
      <c r="AG2" s="3" t="s">
        <v>73</v>
      </c>
      <c r="AH2" s="4">
        <v>4574596</v>
      </c>
      <c r="AI2" s="4">
        <v>2402427</v>
      </c>
      <c r="AJ2" s="4">
        <v>2345658</v>
      </c>
      <c r="AK2" s="2" t="s">
        <v>309</v>
      </c>
    </row>
    <row r="3" spans="1:37" ht="15" customHeight="1">
      <c r="A3" s="19" t="s">
        <v>128</v>
      </c>
      <c r="B3" s="17">
        <v>0.3449233580684759</v>
      </c>
      <c r="C3" s="17">
        <v>1.8267602104735656</v>
      </c>
      <c r="D3" s="17">
        <v>0.21412086281431053</v>
      </c>
      <c r="E3" s="17">
        <v>1.0255807851278178</v>
      </c>
      <c r="F3" s="17">
        <v>0.73950057954668313</v>
      </c>
      <c r="G3" s="17">
        <v>0.24055203458062055</v>
      </c>
      <c r="H3" s="17">
        <v>0.8437855996591892</v>
      </c>
      <c r="I3" s="4">
        <v>12174754.666666666</v>
      </c>
      <c r="J3" s="4">
        <v>35924456</v>
      </c>
      <c r="K3" s="4">
        <v>48579348</v>
      </c>
      <c r="L3" s="4">
        <v>56859264000000</v>
      </c>
      <c r="M3" s="4">
        <v>20114640000000</v>
      </c>
      <c r="N3" s="4">
        <v>23982923</v>
      </c>
      <c r="O3" s="1" t="s">
        <v>486</v>
      </c>
      <c r="P3" s="4">
        <v>19612088276182</v>
      </c>
      <c r="Q3" s="4">
        <v>533719</v>
      </c>
      <c r="R3" s="4">
        <v>3230616</v>
      </c>
      <c r="S3" s="4">
        <v>1372542</v>
      </c>
      <c r="T3" s="4">
        <v>1592017</v>
      </c>
      <c r="U3" s="4">
        <v>0</v>
      </c>
      <c r="V3" s="4">
        <v>7120431</v>
      </c>
      <c r="W3" s="16">
        <v>13849325</v>
      </c>
      <c r="X3" s="16">
        <v>11685861</v>
      </c>
      <c r="Y3" s="4">
        <v>7927402</v>
      </c>
      <c r="Z3" s="4">
        <v>1922096</v>
      </c>
      <c r="AA3" s="4">
        <v>1836363</v>
      </c>
      <c r="AB3" s="4">
        <v>0</v>
      </c>
      <c r="AC3" s="4">
        <v>0</v>
      </c>
      <c r="AD3" s="4">
        <v>0</v>
      </c>
      <c r="AE3" s="3" t="s">
        <v>22</v>
      </c>
      <c r="AF3" s="3" t="s">
        <v>33</v>
      </c>
      <c r="AG3" s="3" t="s">
        <v>34</v>
      </c>
      <c r="AH3" s="4">
        <v>36434511</v>
      </c>
      <c r="AI3" s="4">
        <v>26943342</v>
      </c>
      <c r="AJ3" s="4">
        <v>9131066</v>
      </c>
      <c r="AK3" s="2" t="s">
        <v>129</v>
      </c>
    </row>
    <row r="4" spans="1:37" ht="15" customHeight="1">
      <c r="A4" s="19" t="s">
        <v>431</v>
      </c>
      <c r="B4" s="17">
        <v>0.28460848209018635</v>
      </c>
      <c r="C4" s="17">
        <v>1.9156102861282145</v>
      </c>
      <c r="D4" s="17">
        <v>0.25151105590062112</v>
      </c>
      <c r="E4" s="17">
        <v>2.0066517964933723</v>
      </c>
      <c r="F4" s="17">
        <v>0.50517595604314824</v>
      </c>
      <c r="G4" s="17">
        <v>8.3051803664296084E-2</v>
      </c>
      <c r="H4" s="17">
        <v>0.18035833580093591</v>
      </c>
      <c r="I4" s="4">
        <v>2024664</v>
      </c>
      <c r="J4" s="4">
        <v>2749016</v>
      </c>
      <c r="K4" s="4">
        <v>5441700</v>
      </c>
      <c r="L4" s="4">
        <v>8050000000000</v>
      </c>
      <c r="M4" s="4">
        <v>2761000000000</v>
      </c>
      <c r="N4" s="4">
        <v>1809887</v>
      </c>
      <c r="O4" s="1" t="s">
        <v>484</v>
      </c>
      <c r="P4" s="4">
        <v>2291098280826</v>
      </c>
      <c r="Q4" s="4">
        <v>108833</v>
      </c>
      <c r="R4" s="4">
        <v>1139736</v>
      </c>
      <c r="S4" s="4">
        <v>8793</v>
      </c>
      <c r="T4" s="4">
        <v>170981</v>
      </c>
      <c r="U4" s="4">
        <v>0</v>
      </c>
      <c r="V4" s="4">
        <v>1077463</v>
      </c>
      <c r="W4" s="16">
        <v>2505806</v>
      </c>
      <c r="X4" s="16">
        <v>451943</v>
      </c>
      <c r="Y4" s="4">
        <v>162250</v>
      </c>
      <c r="Z4" s="4">
        <v>172496</v>
      </c>
      <c r="AA4" s="4">
        <v>785</v>
      </c>
      <c r="AB4" s="4">
        <v>116412</v>
      </c>
      <c r="AC4" s="4">
        <v>0</v>
      </c>
      <c r="AD4" s="4">
        <v>0</v>
      </c>
      <c r="AE4" s="3" t="s">
        <v>71</v>
      </c>
      <c r="AF4" s="3" t="s">
        <v>72</v>
      </c>
      <c r="AG4" s="3" t="s">
        <v>73</v>
      </c>
      <c r="AH4" s="4">
        <v>1360425</v>
      </c>
      <c r="AI4" s="4">
        <v>687254</v>
      </c>
      <c r="AJ4" s="4">
        <v>506166</v>
      </c>
      <c r="AK4" s="2" t="s">
        <v>432</v>
      </c>
    </row>
    <row r="5" spans="1:37" ht="15" customHeight="1">
      <c r="A5" s="19" t="s">
        <v>112</v>
      </c>
      <c r="B5" s="17">
        <v>0.19011657764161846</v>
      </c>
      <c r="C5" s="17">
        <v>0.73554166666666665</v>
      </c>
      <c r="D5" s="17">
        <v>0.22278102017461726</v>
      </c>
      <c r="E5" s="17">
        <v>1.1945616106893717</v>
      </c>
      <c r="F5" s="17">
        <v>0.68315160129624919</v>
      </c>
      <c r="G5" s="17">
        <v>0.15071479782811228</v>
      </c>
      <c r="H5" s="17">
        <v>0.17837800768131284</v>
      </c>
      <c r="I5" s="4">
        <v>55676987</v>
      </c>
      <c r="J5" s="4">
        <v>65422382</v>
      </c>
      <c r="K5" s="4">
        <v>95765540</v>
      </c>
      <c r="L5" s="4">
        <v>249918000000000</v>
      </c>
      <c r="M5" s="4">
        <v>144000000000000</v>
      </c>
      <c r="N5" s="4">
        <v>43637663</v>
      </c>
      <c r="O5" s="1" t="s">
        <v>486</v>
      </c>
      <c r="P5" s="4">
        <v>47513554851038</v>
      </c>
      <c r="Q5" s="4">
        <v>10535502</v>
      </c>
      <c r="R5" s="4">
        <v>61636024</v>
      </c>
      <c r="S5" s="4">
        <v>0</v>
      </c>
      <c r="T5" s="4">
        <v>0</v>
      </c>
      <c r="U5" s="4">
        <v>2224971</v>
      </c>
      <c r="V5" s="4">
        <v>6517536</v>
      </c>
      <c r="W5" s="16">
        <v>80914033</v>
      </c>
      <c r="X5" s="16">
        <v>14433284</v>
      </c>
      <c r="Y5" s="4">
        <v>11080071</v>
      </c>
      <c r="Z5" s="4">
        <v>0</v>
      </c>
      <c r="AA5" s="4">
        <v>3353213</v>
      </c>
      <c r="AB5" s="4">
        <v>0</v>
      </c>
      <c r="AC5" s="4">
        <v>0</v>
      </c>
      <c r="AD5" s="4">
        <v>0</v>
      </c>
      <c r="AE5" s="3" t="s">
        <v>22</v>
      </c>
      <c r="AF5" s="3" t="s">
        <v>53</v>
      </c>
      <c r="AG5" s="3" t="s">
        <v>24</v>
      </c>
      <c r="AH5" s="4">
        <v>95765540</v>
      </c>
      <c r="AI5" s="4">
        <v>65422382</v>
      </c>
      <c r="AJ5" s="4">
        <v>55676987</v>
      </c>
      <c r="AK5" s="2" t="s">
        <v>113</v>
      </c>
    </row>
    <row r="6" spans="1:37" ht="15" customHeight="1">
      <c r="A6" s="19" t="s">
        <v>114</v>
      </c>
      <c r="B6" s="17">
        <v>0.18129392010935894</v>
      </c>
      <c r="C6" s="17">
        <v>0.76382411725516319</v>
      </c>
      <c r="D6" s="17">
        <v>0.26836441086979329</v>
      </c>
      <c r="E6" s="17">
        <v>1.8690277242587543</v>
      </c>
      <c r="F6" s="17">
        <v>0.49946783357805735</v>
      </c>
      <c r="G6" s="17">
        <v>0.27861185775069686</v>
      </c>
      <c r="H6" s="17">
        <v>0.5217558677371158</v>
      </c>
      <c r="I6" s="4">
        <v>25577812</v>
      </c>
      <c r="J6" s="4">
        <v>24428728</v>
      </c>
      <c r="K6" s="4">
        <v>48909512</v>
      </c>
      <c r="L6" s="4">
        <v>95310000000000</v>
      </c>
      <c r="M6" s="4">
        <v>54036000000000</v>
      </c>
      <c r="N6" s="4">
        <v>17047417</v>
      </c>
      <c r="O6" s="1" t="s">
        <v>487</v>
      </c>
      <c r="P6" s="4">
        <v>17279123525623</v>
      </c>
      <c r="Q6" s="4">
        <v>2400347</v>
      </c>
      <c r="R6" s="4">
        <v>14060068</v>
      </c>
      <c r="S6" s="4">
        <v>3636162</v>
      </c>
      <c r="T6" s="4">
        <v>557076</v>
      </c>
      <c r="U6" s="4">
        <v>0</v>
      </c>
      <c r="V6" s="4">
        <v>5463485</v>
      </c>
      <c r="W6" s="16">
        <v>26117138</v>
      </c>
      <c r="X6" s="16">
        <v>13626770</v>
      </c>
      <c r="Y6" s="4">
        <v>4165694</v>
      </c>
      <c r="Z6" s="4">
        <v>6249344</v>
      </c>
      <c r="AA6" s="4">
        <v>141383</v>
      </c>
      <c r="AB6" s="4">
        <v>3070349</v>
      </c>
      <c r="AC6" s="4">
        <v>0</v>
      </c>
      <c r="AD6" s="4">
        <v>0</v>
      </c>
      <c r="AE6" s="3" t="s">
        <v>40</v>
      </c>
      <c r="AF6" s="3" t="s">
        <v>72</v>
      </c>
      <c r="AG6" s="3" t="s">
        <v>42</v>
      </c>
      <c r="AH6" s="4">
        <v>24454756</v>
      </c>
      <c r="AI6" s="4">
        <v>12214364</v>
      </c>
      <c r="AJ6" s="4">
        <v>12788906</v>
      </c>
      <c r="AK6" s="2" t="s">
        <v>115</v>
      </c>
    </row>
  </sheetData>
  <sortState ref="A2:AK202">
    <sortCondition descending="1" ref="B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12"/>
  <sheetViews>
    <sheetView rightToLeft="1" workbookViewId="0">
      <pane ySplit="1" topLeftCell="A2" activePane="bottomLeft" state="frozen"/>
      <selection pane="bottomLeft" activeCell="F11" sqref="F11"/>
    </sheetView>
  </sheetViews>
  <sheetFormatPr defaultRowHeight="15"/>
  <cols>
    <col min="1" max="1" width="86.5703125" style="19" customWidth="1"/>
    <col min="2" max="2" width="8.140625" style="32" customWidth="1"/>
    <col min="3" max="3" width="4.85546875" style="30" customWidth="1"/>
    <col min="4" max="4" width="12" style="29" bestFit="1" customWidth="1"/>
    <col min="5" max="5" width="5" style="31" customWidth="1"/>
    <col min="6" max="6" width="12" style="29" bestFit="1" customWidth="1"/>
    <col min="7" max="7" width="6" style="30" customWidth="1"/>
    <col min="8" max="8" width="8.85546875" style="29" customWidth="1"/>
    <col min="9" max="9" width="4.42578125" style="30" customWidth="1"/>
    <col min="10" max="10" width="12" style="29" bestFit="1" customWidth="1"/>
    <col min="11" max="11" width="4.140625" style="30" customWidth="1"/>
    <col min="12" max="12" width="16" style="4" customWidth="1"/>
    <col min="13" max="13" width="5.140625" style="30" customWidth="1"/>
    <col min="14" max="14" width="15.28515625" style="4" customWidth="1"/>
    <col min="15" max="15" width="4" style="30" customWidth="1"/>
    <col min="16" max="16" width="15.28515625" style="4" customWidth="1"/>
    <col min="17" max="17" width="4" style="30" customWidth="1"/>
    <col min="18" max="18" width="15.7109375" style="27" customWidth="1"/>
  </cols>
  <sheetData>
    <row r="1" spans="1:18" s="1" customFormat="1" ht="54.95" customHeight="1">
      <c r="A1" s="33" t="s">
        <v>0</v>
      </c>
      <c r="B1" s="34" t="s">
        <v>521</v>
      </c>
      <c r="C1" s="35" t="s">
        <v>520</v>
      </c>
      <c r="D1" s="36" t="s">
        <v>519</v>
      </c>
      <c r="E1" s="37" t="s">
        <v>520</v>
      </c>
      <c r="F1" s="36" t="s">
        <v>518</v>
      </c>
      <c r="G1" s="35" t="s">
        <v>520</v>
      </c>
      <c r="H1" s="36" t="s">
        <v>517</v>
      </c>
      <c r="I1" s="35" t="s">
        <v>520</v>
      </c>
      <c r="J1" s="36" t="s">
        <v>516</v>
      </c>
      <c r="K1" s="35" t="s">
        <v>520</v>
      </c>
      <c r="L1" s="38" t="s">
        <v>515</v>
      </c>
      <c r="M1" s="35" t="s">
        <v>520</v>
      </c>
      <c r="N1" s="38" t="s">
        <v>514</v>
      </c>
      <c r="O1" s="35" t="s">
        <v>520</v>
      </c>
      <c r="P1" s="38" t="s">
        <v>513</v>
      </c>
      <c r="Q1" s="35" t="s">
        <v>520</v>
      </c>
      <c r="R1" s="39" t="s">
        <v>512</v>
      </c>
    </row>
    <row r="2" spans="1:18" ht="15" customHeight="1">
      <c r="A2" s="40" t="s">
        <v>308</v>
      </c>
      <c r="B2" s="41">
        <f>C2+E2+G2+I2+K2+M2+O2+Q2</f>
        <v>14</v>
      </c>
      <c r="C2" s="35">
        <v>2</v>
      </c>
      <c r="D2" s="42">
        <v>2.4583215597626449</v>
      </c>
      <c r="E2" s="37">
        <v>1</v>
      </c>
      <c r="F2" s="42">
        <v>-7.2515666965085046</v>
      </c>
      <c r="G2" s="35">
        <v>1</v>
      </c>
      <c r="H2" s="42">
        <v>-2.6707824453093543</v>
      </c>
      <c r="I2" s="35">
        <v>1</v>
      </c>
      <c r="J2" s="42">
        <v>-1.6010854816824966</v>
      </c>
      <c r="K2" s="35">
        <v>2</v>
      </c>
      <c r="L2" s="43">
        <v>820717701453</v>
      </c>
      <c r="M2" s="35">
        <v>2</v>
      </c>
      <c r="N2" s="43">
        <v>268747587393</v>
      </c>
      <c r="O2" s="35">
        <v>3</v>
      </c>
      <c r="P2" s="43">
        <v>87821842618</v>
      </c>
      <c r="Q2" s="35">
        <v>2</v>
      </c>
      <c r="R2" s="44">
        <v>41544980856</v>
      </c>
    </row>
    <row r="3" spans="1:18" ht="15" customHeight="1">
      <c r="A3" s="40" t="s">
        <v>112</v>
      </c>
      <c r="B3" s="41">
        <f>C3+E3+G3+I3+K3+M3+O3+Q3</f>
        <v>22</v>
      </c>
      <c r="C3" s="35">
        <v>5</v>
      </c>
      <c r="D3" s="42">
        <v>11.979460709196978</v>
      </c>
      <c r="E3" s="37">
        <v>5</v>
      </c>
      <c r="F3" s="42">
        <v>9.2451741502308007</v>
      </c>
      <c r="G3" s="35">
        <v>5</v>
      </c>
      <c r="H3" s="42">
        <v>2.0481662052576133</v>
      </c>
      <c r="I3" s="35">
        <v>3</v>
      </c>
      <c r="J3" s="42">
        <v>-0.93940258751902583</v>
      </c>
      <c r="K3" s="35">
        <v>1</v>
      </c>
      <c r="L3" s="43">
        <v>1110338942198</v>
      </c>
      <c r="M3" s="35">
        <v>1</v>
      </c>
      <c r="N3" s="43">
        <v>683258454432</v>
      </c>
      <c r="O3" s="35">
        <v>1</v>
      </c>
      <c r="P3" s="43">
        <v>139103885424</v>
      </c>
      <c r="Q3" s="35">
        <v>1</v>
      </c>
      <c r="R3" s="44">
        <v>46662688067</v>
      </c>
    </row>
    <row r="4" spans="1:18" ht="15" customHeight="1">
      <c r="A4" s="40" t="s">
        <v>128</v>
      </c>
      <c r="B4" s="41">
        <f>C4+E4+G4+I4+K4+M4+O4+Q4</f>
        <v>28</v>
      </c>
      <c r="C4" s="35">
        <v>4</v>
      </c>
      <c r="D4" s="42">
        <v>7.2721740453369845</v>
      </c>
      <c r="E4" s="37">
        <v>3</v>
      </c>
      <c r="F4" s="42">
        <v>-0.38146369030799659</v>
      </c>
      <c r="G4" s="35">
        <v>4</v>
      </c>
      <c r="H4" s="42">
        <v>1.3511571079488285</v>
      </c>
      <c r="I4" s="35">
        <v>5</v>
      </c>
      <c r="J4" s="42">
        <v>0.1989484155179764</v>
      </c>
      <c r="K4" s="35">
        <v>3</v>
      </c>
      <c r="L4" s="43">
        <v>597157701562</v>
      </c>
      <c r="M4" s="35">
        <v>4</v>
      </c>
      <c r="N4" s="43">
        <v>239317395649</v>
      </c>
      <c r="O4" s="35">
        <v>2</v>
      </c>
      <c r="P4" s="43">
        <v>92437244164</v>
      </c>
      <c r="Q4" s="35">
        <v>3</v>
      </c>
      <c r="R4" s="44">
        <v>37216648892</v>
      </c>
    </row>
    <row r="5" spans="1:18" ht="15" customHeight="1">
      <c r="A5" s="40" t="s">
        <v>114</v>
      </c>
      <c r="B5" s="41">
        <f>C5+E5+G5+I5+K5+M5+O5+Q5</f>
        <v>28</v>
      </c>
      <c r="C5" s="35">
        <v>3</v>
      </c>
      <c r="D5" s="42">
        <v>3.8710521153468909</v>
      </c>
      <c r="E5" s="37">
        <v>4</v>
      </c>
      <c r="F5" s="42">
        <v>2.4772595316431198</v>
      </c>
      <c r="G5" s="35">
        <v>2</v>
      </c>
      <c r="H5" s="42">
        <v>5.0387352774453609E-2</v>
      </c>
      <c r="I5" s="35">
        <v>4</v>
      </c>
      <c r="J5" s="42">
        <v>-0.6939234808702176</v>
      </c>
      <c r="K5" s="35">
        <v>4</v>
      </c>
      <c r="L5" s="43">
        <v>402792164637</v>
      </c>
      <c r="M5" s="35">
        <v>3</v>
      </c>
      <c r="N5" s="43">
        <v>256289509931</v>
      </c>
      <c r="O5" s="35">
        <v>4</v>
      </c>
      <c r="P5" s="43">
        <v>78373434493</v>
      </c>
      <c r="Q5" s="35">
        <v>4</v>
      </c>
      <c r="R5" s="44">
        <v>14002106635</v>
      </c>
    </row>
    <row r="6" spans="1:18" ht="15" customHeight="1">
      <c r="A6" s="40" t="s">
        <v>431</v>
      </c>
      <c r="B6" s="41">
        <f>C6+E6+G6+I6+K6+M6+O6+Q6</f>
        <v>28</v>
      </c>
      <c r="C6" s="35">
        <v>1</v>
      </c>
      <c r="D6" s="42">
        <v>-0.84985835694050993</v>
      </c>
      <c r="E6" s="37">
        <v>2</v>
      </c>
      <c r="F6" s="42">
        <v>-6.209949900967028</v>
      </c>
      <c r="G6" s="35">
        <v>3</v>
      </c>
      <c r="H6" s="42">
        <v>0.12437810945273632</v>
      </c>
      <c r="I6" s="35">
        <v>2</v>
      </c>
      <c r="J6" s="42">
        <v>-0.95964566929133854</v>
      </c>
      <c r="K6" s="35">
        <v>5</v>
      </c>
      <c r="L6" s="43">
        <v>209604483528</v>
      </c>
      <c r="M6" s="35">
        <v>5</v>
      </c>
      <c r="N6" s="43">
        <v>105962935910</v>
      </c>
      <c r="O6" s="35">
        <v>5</v>
      </c>
      <c r="P6" s="43">
        <v>26370703506</v>
      </c>
      <c r="Q6" s="35">
        <v>5</v>
      </c>
      <c r="R6" s="44">
        <v>13336786960</v>
      </c>
    </row>
    <row r="7" spans="1:18" ht="35.1" customHeight="1">
      <c r="A7" s="45" t="s">
        <v>522</v>
      </c>
    </row>
    <row r="8" spans="1:18" ht="20.100000000000001" customHeight="1">
      <c r="A8" s="33" t="s">
        <v>523</v>
      </c>
    </row>
    <row r="9" spans="1:18" ht="39.950000000000003" customHeight="1">
      <c r="A9" s="33" t="s">
        <v>524</v>
      </c>
    </row>
    <row r="10" spans="1:18" ht="30" customHeight="1">
      <c r="A10" s="33" t="s">
        <v>525</v>
      </c>
    </row>
    <row r="11" spans="1:18" ht="45" customHeight="1">
      <c r="A11" s="33" t="s">
        <v>526</v>
      </c>
    </row>
    <row r="12" spans="1:18" ht="35.1" customHeight="1">
      <c r="A12" s="33" t="s">
        <v>527</v>
      </c>
    </row>
  </sheetData>
  <sortState ref="A2:R6">
    <sortCondition ref="B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جدول مادر</vt:lpstr>
      <vt:lpstr>بدهی به مطالبات و .....</vt:lpstr>
      <vt:lpstr>بدهی به فروش</vt:lpstr>
      <vt:lpstr>بهای تمام شده به فروش</vt:lpstr>
      <vt:lpstr>رشدفروش طی سه سال</vt:lpstr>
      <vt:lpstr>سودخالص به ارزش بازار</vt:lpstr>
      <vt:lpstr>رشد ارزش بازارطی سه سال</vt:lpstr>
      <vt:lpstr>سهام معامله شده به ارزش بازار</vt:lpstr>
      <vt:lpstr>رتبه تکنیکال</vt:lpstr>
      <vt:lpstr>پیش شرط خرید</vt:lpstr>
      <vt:lpstr>آموزش50عامل درخریدسهام</vt:lpstr>
      <vt:lpstr>صد عامل موثر بر نرخ ارز</vt:lpstr>
      <vt:lpstr>دلیل حذف بعضی ازشرکتها</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مرتضی توکلی</dc:creator>
  <cp:lastModifiedBy>d</cp:lastModifiedBy>
  <dcterms:created xsi:type="dcterms:W3CDTF">2019-05-23T20:00:36Z</dcterms:created>
  <dcterms:modified xsi:type="dcterms:W3CDTF">2019-05-23T21:50:05Z</dcterms:modified>
</cp:coreProperties>
</file>